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3" sheetId="1" r:id="rId1"/>
  </sheets>
  <definedNames/>
  <calcPr fullCalcOnLoad="1"/>
</workbook>
</file>

<file path=xl/sharedStrings.xml><?xml version="1.0" encoding="utf-8"?>
<sst xmlns="http://schemas.openxmlformats.org/spreadsheetml/2006/main" count="681" uniqueCount="317">
  <si>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</si>
  <si>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</si>
  <si>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</si>
  <si>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</si>
  <si>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</si>
  <si>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</si>
  <si>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</si>
  <si>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</si>
  <si>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</si>
  <si>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</si>
  <si>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</si>
  <si>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</si>
  <si>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</si>
  <si>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</si>
  <si>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</si>
  <si>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</si>
  <si>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</si>
  <si>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</si>
  <si>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</si>
  <si>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</si>
  <si>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</si>
  <si>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</si>
  <si>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</si>
  <si>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</si>
  <si>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</si>
  <si>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</si>
  <si>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</si>
  <si>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</si>
  <si>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</si>
  <si>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</si>
  <si>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</si>
  <si>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</si>
  <si>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</si>
  <si>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</si>
  <si>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</si>
  <si>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</si>
  <si>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</si>
  <si>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</si>
  <si>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</si>
  <si>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</si>
  <si>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</si>
  <si>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</si>
  <si>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</si>
  <si>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</si>
  <si>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</si>
  <si>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</si>
  <si>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</si>
  <si>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</si>
  <si>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</si>
  <si>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</si>
  <si>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</si>
  <si>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</si>
  <si>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</si>
  <si>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</si>
  <si>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</si>
  <si>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</si>
  <si>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</si>
  <si>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</si>
  <si>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</si>
  <si>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</si>
  <si>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</si>
  <si>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</si>
  <si>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9</t>
  </si>
  <si>
    <t>0020300020</t>
  </si>
  <si>
    <t>0020601030</t>
  </si>
  <si>
    <t>0020400020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</si>
  <si>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</si>
  <si>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</si>
  <si>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</si>
  <si>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</si>
  <si>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</si>
  <si>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</si>
  <si>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</si>
  <si>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</si>
  <si>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</si>
  <si>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</si>
  <si>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</si>
  <si>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</si>
  <si>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</si>
  <si>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</si>
  <si>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</si>
  <si>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</si>
  <si>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ПЕРИОДИЧЕСКАЯ ПЕЧАТЬ И ИЗДАТЕЛЬСТВА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</si>
  <si>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</si>
  <si>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</si>
  <si>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</si>
  <si>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</si>
  <si>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</si>
  <si>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</si>
  <si>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</si>
  <si>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</si>
  <si>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</si>
  <si>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</si>
  <si>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</si>
  <si>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</si>
  <si>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</si>
  <si>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ЦЕНТРАЛЬНЫЙ АППАРАТ МУНИЦИПАЛЬНОГО ОБРАЗОВАНИЯ</t>
  </si>
  <si>
    <t>1.3.1</t>
  </si>
  <si>
    <t>1.3.1.1</t>
  </si>
  <si>
    <t>240</t>
  </si>
  <si>
    <t>850</t>
  </si>
  <si>
    <t>1.4.2</t>
  </si>
  <si>
    <t>ЦЕНТРАЛЬНЫЙ АППАРАТ МЕСТНОЙ АДМИНИСТРАЦИИ</t>
  </si>
  <si>
    <t>1.4.2.1</t>
  </si>
  <si>
    <t>1.4.2.2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</si>
  <si>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</si>
  <si>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200</t>
  </si>
  <si>
    <t>1.6</t>
  </si>
  <si>
    <t>1.6.1</t>
  </si>
  <si>
    <t>РЕЗЕРВНЫЙ ФОНД МЕСТНОЙ АДМИНИСТРАЦИИ</t>
  </si>
  <si>
    <t>1.6.1.1</t>
  </si>
  <si>
    <t>Иные закупки товаров, работ и услуг для обеспечения государственных (муниципальных) нужд</t>
  </si>
  <si>
    <t>2.1.1.</t>
  </si>
  <si>
    <t>2.1.1.2</t>
  </si>
  <si>
    <t>2.1.1.2.1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</si>
  <si>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</si>
  <si>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</si>
  <si>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</si>
  <si>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</si>
  <si>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</si>
  <si>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</si>
  <si>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</si>
  <si>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</si>
  <si>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</si>
  <si>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</si>
  <si>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</si>
  <si>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</si>
  <si>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</si>
  <si>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</si>
  <si>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</si>
  <si>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</si>
  <si>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</si>
  <si>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5.2.1</t>
  </si>
  <si>
    <t>5.2.1.1</t>
  </si>
  <si>
    <t>Участие в акциях поклонения потомков</t>
  </si>
  <si>
    <t>5.4.1</t>
  </si>
  <si>
    <t>5.4.1.2</t>
  </si>
  <si>
    <t>5.5.1</t>
  </si>
  <si>
    <t>5.5.1.1</t>
  </si>
  <si>
    <t>5.5.1.2</t>
  </si>
  <si>
    <t>5.6.1</t>
  </si>
  <si>
    <t>5.7.1</t>
  </si>
  <si>
    <t>5.7.1.1</t>
  </si>
  <si>
    <t>5.8.1</t>
  </si>
  <si>
    <t>5.8.1.1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</si>
  <si>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</si>
  <si>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</si>
  <si>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</si>
  <si>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</si>
  <si>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</si>
  <si>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</si>
  <si>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6.1.2</t>
  </si>
  <si>
    <t>6.1.2.1</t>
  </si>
  <si>
    <t>6.1.2.2</t>
  </si>
  <si>
    <t>6.1.2.4</t>
  </si>
  <si>
    <t>6.1.3</t>
  </si>
  <si>
    <t>Приобретение билетов, абонементов в концертные залы и театры</t>
  </si>
  <si>
    <t>Социальное обеспечение населения</t>
  </si>
  <si>
    <t>7.1.1.1</t>
  </si>
  <si>
    <t>300</t>
  </si>
  <si>
    <t>7.1.1.1.1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</si>
  <si>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</si>
  <si>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</si>
  <si>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</si>
  <si>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</si>
  <si>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</si>
  <si>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</si>
  <si>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</si>
  <si>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</si>
  <si>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</si>
  <si>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</si>
  <si>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</si>
  <si>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</si>
  <si>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</si>
  <si>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</si>
  <si>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</si>
  <si>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СРЕДСТВА МАССОВОЙ ИНФОРМАЦИИ</t>
  </si>
  <si>
    <t>1200</t>
  </si>
  <si>
    <t>9.1.</t>
  </si>
  <si>
    <t>9.1.1.</t>
  </si>
  <si>
    <t>9.1.1.1</t>
  </si>
  <si>
    <t>9.1.1.1.1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</si>
  <si>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</si>
  <si>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1003</t>
  </si>
  <si>
    <t>1.3.2</t>
  </si>
  <si>
    <t xml:space="preserve"> МО МО Дворцовый округ</t>
  </si>
  <si>
    <t>Изготовление и распространение среди жителей округа штендеров для шествия «Бессмертный полк»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</si>
  <si>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</si>
  <si>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</si>
  <si>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320</t>
  </si>
  <si>
    <t>Разработка, издание и распространение среди населения МО брошюр, памяток по вопросам экологического просвещения</t>
  </si>
  <si>
    <t xml:space="preserve">Традиция поздравления детей, зарегистрированных на территории округа, с днем знаний. Вручение подарков. </t>
  </si>
  <si>
    <t>Приобретение и вручение памятных подарков жителям округа ко Дню Матери</t>
  </si>
  <si>
    <t>Приобретение билетов в театры, на концерты, в цирк, зоопарк, аквапарк, океанариум, дельфинарий, в музеи для детей</t>
  </si>
  <si>
    <t>Главный бухгалтер                                                                                      Т.А. Шукшина</t>
  </si>
  <si>
    <t>Экскурсия на теплоходе по рекам и каналам Санкт-Петербурга</t>
  </si>
  <si>
    <t>к  Решению МС</t>
  </si>
  <si>
    <t>Гражданская оборона</t>
  </si>
  <si>
    <t>Иные закупки товаров, работ и услуг для обеспечения государственных. (муниципальных) нужд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</si>
  <si>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</si>
  <si>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</si>
  <si>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</si>
  <si>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1.3.1.2</t>
  </si>
  <si>
    <t>1.3.1.3</t>
  </si>
  <si>
    <t>Расходы бюджета по ведомственной структуре расходов МО МО Дворцовый округ за 2023 год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</si>
  <si>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2023-2025 года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</si>
  <si>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</t>
  </si>
  <si>
    <t>5.1.1.1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</si>
  <si>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2023-2025 годы"</t>
  </si>
  <si>
    <t>Проведение квестов и интерактивных экскурсий для детей</t>
  </si>
  <si>
    <t>Проведение военно-патриотической экскурсии в Кронштадт для взрослых жителей Дворцового округа</t>
  </si>
  <si>
    <t>5.1.1.1.1</t>
  </si>
  <si>
    <t>5.1.1.1.2</t>
  </si>
  <si>
    <t>5.1.1.1.3</t>
  </si>
  <si>
    <t>5.1.1.1.4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</si>
  <si>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2023-2025 года"</t>
  </si>
  <si>
    <t>5.2.1.2</t>
  </si>
  <si>
    <t>Конкурс рисунков среди детей на тему профилактики терроризма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</si>
  <si>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2023-2025 годы"</t>
  </si>
  <si>
    <t>5.3.1</t>
  </si>
  <si>
    <t>5.3.1.1</t>
  </si>
  <si>
    <t>5.3.1.2</t>
  </si>
  <si>
    <t>5.3.1.3</t>
  </si>
  <si>
    <t>Разработка макетов, издание и распространение среди населения округа памяток профилактического характера (евробуклеты)</t>
  </si>
  <si>
    <t>Проведение профилактических мероприятий по безопасности дорожного движения совместно с ГИБДД УМВД России по Центральному району Санкт-Петербурга.</t>
  </si>
  <si>
    <t>Приобретение и выдача детских подарочных наборов в рамках месячника по профилактике детского дорожно-транспортного травматизма жителям округа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</si>
  <si>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года»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</si>
  <si>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2023-2025 годы"</t>
  </si>
  <si>
    <t>Приобретение билетов на концерт Всероссийского оркестра национальных инструментов для взрослых жителей МО МО Дворцовый округ</t>
  </si>
  <si>
    <t>Автобусная экскурсия "Храмы разных конфессий для взрослых жителей МО МО Дворцовый округ"</t>
  </si>
  <si>
    <t>Разработка макетов, издание и распространение среди населения муниципального образования информационных материалов (евробуклетов) по тематике укрепление межнационального и межконфессионального согласия</t>
  </si>
  <si>
    <t>5.5.1.3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</si>
  <si>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2023-2025 года"</t>
  </si>
  <si>
    <t>5.6.1.1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</si>
  <si>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2023-2025 год</t>
  </si>
  <si>
    <t xml:space="preserve">Издание евро буклета  по разъяснению вопросов охраны окружающей среды </t>
  </si>
  <si>
    <t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2023-2025 годы</t>
  </si>
  <si>
    <t>Организация обучения населения по вопросам осуществления экологического просвещения,
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</si>
  <si>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Организация пешеходных экскурсий для взрослых жителей Дворцового округа по эко тропам с трансфером на автобусе</t>
  </si>
  <si>
    <t xml:space="preserve">Проведение эколого-просветительского мероприятия
«Узнай все о переработке отходов и раздельном сборе»
для жителей МО (в жилом секторе или в рамках другого мероприятия МО
</t>
  </si>
  <si>
    <t>Организация пешеходных экскурсий для жителей Дворцового округа  по эко тропам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</si>
  <si>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2023-2025 годы».</t>
  </si>
  <si>
    <t>6.1.2.3</t>
  </si>
  <si>
    <t>6.1.2.5</t>
  </si>
  <si>
    <t>6.1.2.6</t>
  </si>
  <si>
    <t>6.1.2.7</t>
  </si>
  <si>
    <t xml:space="preserve">Приобретение и вручение подарков и цветочной продукции жителям округа -юбилярам года 
</t>
  </si>
  <si>
    <t xml:space="preserve">Приобретение и вручение подарков и цветочной продукции жителям округа -юбилярам супружеской жизни 
</t>
  </si>
  <si>
    <t>Традиция поздравления детей, зарегистрированных на территории округа, с окончанием школы. Вручение подарков</t>
  </si>
  <si>
    <t>Приобретение подарков  и организация  конкурса «О городе и о себе», посвященному  320-летию со дня рождения города для жителей, зарегистрированных на территории округа</t>
  </si>
  <si>
    <t>Приобретение подарков и организация конкурса приуроченного к Пасхе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</si>
  <si>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2023-2025 годы"</t>
  </si>
  <si>
    <t xml:space="preserve">Приобретение и вручение подарков жителям округа в честь 79-й годовщины полного освобождения Ленинграда от фашистской блокады. </t>
  </si>
  <si>
    <t>Приобретение и вручение подарков жителям округа в честь в честь 78-й годовщины Победы советского народа в Великой Отечественной войне 1941-1945гг.</t>
  </si>
  <si>
    <t>Приобретение и вручение памятных подарков жителям округа к Новому году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</si>
  <si>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2023-2025 годы"</t>
  </si>
  <si>
    <t>Проведение автобусных экскурсий по Санкт-Петербургу и Ленобласти</t>
  </si>
  <si>
    <t>Муниципальная программа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2023-2025 года»</t>
  </si>
  <si>
    <t>Суставная гимнастика для жителей</t>
  </si>
  <si>
    <t>5.7.1.1.1</t>
  </si>
  <si>
    <t>5.8.1.2</t>
  </si>
  <si>
    <t>5.8.1.3</t>
  </si>
  <si>
    <t>5.8.1.4</t>
  </si>
  <si>
    <t>5.8.1.5</t>
  </si>
  <si>
    <t>6.1.3.1</t>
  </si>
  <si>
    <t>6.1.3.2</t>
  </si>
  <si>
    <t>6.1.3.3</t>
  </si>
  <si>
    <t>6.1.3.4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</si>
  <si>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2023-2025 годы</t>
  </si>
  <si>
    <t>1.4.1</t>
  </si>
  <si>
    <t>1.4.1.1</t>
  </si>
  <si>
    <t>1.4.1.2</t>
  </si>
  <si>
    <t>1.4.1.3</t>
  </si>
  <si>
    <t>1.4.1.4</t>
  </si>
  <si>
    <t>1.5</t>
  </si>
  <si>
    <t>1.5.1</t>
  </si>
  <si>
    <t>1.5.1.1</t>
  </si>
  <si>
    <t>Закупка товаров, работ и услуг для обеспечения государственных (муниципальных) нужд</t>
  </si>
  <si>
    <t>3.1.1.1</t>
  </si>
  <si>
    <t>5.1.1.1.1.1</t>
  </si>
  <si>
    <t>5.1.1.1.2.1</t>
  </si>
  <si>
    <t>5.1.1.1.3.1</t>
  </si>
  <si>
    <t>5.1.1.1.4.1</t>
  </si>
  <si>
    <t>5.2.1.1.1</t>
  </si>
  <si>
    <t>5.2.1.2.1</t>
  </si>
  <si>
    <t>5.3.1.1.1</t>
  </si>
  <si>
    <t>5.3.1.2.1</t>
  </si>
  <si>
    <t>5.3.1.3.1</t>
  </si>
  <si>
    <t>5.4.1.2.1</t>
  </si>
  <si>
    <t>Социальные выплаты гражданам, кроме публичных нормативных социальныъ выплат</t>
  </si>
  <si>
    <t>5.5.1.1.1</t>
  </si>
  <si>
    <t>5.5.1.2.1</t>
  </si>
  <si>
    <t>5.5.1.3.1</t>
  </si>
  <si>
    <t>5.6.1.1.1</t>
  </si>
  <si>
    <t>5.8.1.1.1</t>
  </si>
  <si>
    <t>5.8.1.2.1</t>
  </si>
  <si>
    <t>5.8.1.3.1</t>
  </si>
  <si>
    <t>5.8.1.4.1</t>
  </si>
  <si>
    <t>5.8.1.5.1</t>
  </si>
  <si>
    <t>6.1.1.1.1</t>
  </si>
  <si>
    <t>6.1.1.2.1</t>
  </si>
  <si>
    <t>6.1.1.3.1</t>
  </si>
  <si>
    <t>6.1.2.1.1</t>
  </si>
  <si>
    <t>6.1.2.2.1</t>
  </si>
  <si>
    <t>6.1.2.3.1</t>
  </si>
  <si>
    <t>6.1.2.4.1</t>
  </si>
  <si>
    <t>6.1.2.5.1</t>
  </si>
  <si>
    <t>6.1.2.6.1</t>
  </si>
  <si>
    <t>6.1.2.7.1</t>
  </si>
  <si>
    <t>6.1.3.1.1</t>
  </si>
  <si>
    <t>6.1.3.2.1</t>
  </si>
  <si>
    <t>6.1.3.3.1</t>
  </si>
  <si>
    <t>6.1.3.4.1</t>
  </si>
  <si>
    <t>8.1.1.1.1</t>
  </si>
  <si>
    <t>Резервные средства</t>
  </si>
  <si>
    <t>1.3.2.1</t>
  </si>
  <si>
    <t>от  07.05.2024  № 178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</si>
</sst>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4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top"/>
    </xf>
    <xf numFmtId="175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4" fontId="1" fillId="34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174" fontId="1" fillId="31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174" fontId="1" fillId="31" borderId="10" xfId="0" applyNumberFormat="1" applyFont="1" applyFill="1" applyBorder="1" applyAlignment="1">
      <alignment horizontal="center" vertical="top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/>
    </xf>
    <xf numFmtId="174" fontId="1" fillId="31" borderId="1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left" vertical="top" wrapText="1"/>
    </xf>
    <xf numFmtId="174" fontId="1" fillId="31" borderId="10" xfId="0" applyNumberFormat="1" applyFont="1" applyFill="1" applyBorder="1" applyAlignment="1">
      <alignment horizontal="center" vertical="top" wrapText="1"/>
    </xf>
    <xf numFmtId="0" fontId="8" fillId="31" borderId="10" xfId="0" applyNumberFormat="1" applyFont="1" applyFill="1" applyBorder="1" applyAlignment="1">
      <alignment horizontal="left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74" fontId="1" fillId="34" borderId="10" xfId="0" applyNumberFormat="1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horizontal="center"/>
    </xf>
    <xf numFmtId="49" fontId="10" fillId="31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="85" zoomScaleNormal="85" zoomScalePageLayoutView="0" workbookViewId="0" topLeftCell="A166">
      <selection activeCell="G13" sqref="G13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3" t="s">
        <v>83</v>
      </c>
      <c r="H1" s="164"/>
      <c r="I1" s="164"/>
    </row>
    <row r="2" spans="7:9" ht="15.75">
      <c r="G2" s="163" t="s">
        <v>196</v>
      </c>
      <c r="H2" s="164"/>
      <c r="I2" s="164"/>
    </row>
    <row r="3" spans="4:9" ht="15.75">
      <c r="D3" s="163" t="s">
        <v>185</v>
      </c>
      <c r="E3" s="164"/>
      <c r="F3" s="164"/>
      <c r="G3" s="164"/>
      <c r="H3" s="164"/>
      <c r="I3" s="164"/>
    </row>
    <row r="4" spans="2:9" ht="15.75">
      <c r="B4" s="25"/>
      <c r="G4" s="163" t="s">
        <v>316</v>
      </c>
      <c r="H4" s="164"/>
      <c r="I4" s="164"/>
    </row>
    <row r="5" spans="2:8" ht="15.75">
      <c r="B5" s="165"/>
      <c r="C5" s="166"/>
      <c r="D5" s="166"/>
      <c r="E5" s="166"/>
      <c r="F5" s="166"/>
      <c r="G5" s="166"/>
      <c r="H5" s="166"/>
    </row>
    <row r="6" spans="2:11" ht="15.75">
      <c r="B6" s="165"/>
      <c r="C6" s="166"/>
      <c r="D6" s="166"/>
      <c r="E6" s="166"/>
      <c r="F6" s="166"/>
      <c r="G6" s="166"/>
      <c r="H6" s="166"/>
      <c r="I6" s="10"/>
      <c r="J6" s="10"/>
      <c r="K6" s="10"/>
    </row>
    <row r="7" spans="1:11" ht="15.75">
      <c r="A7" s="160" t="s">
        <v>204</v>
      </c>
      <c r="B7" s="160"/>
      <c r="C7" s="160"/>
      <c r="D7" s="160"/>
      <c r="E7" s="160"/>
      <c r="F7" s="160"/>
      <c r="G7" s="160"/>
      <c r="H7" s="160"/>
      <c r="I7" s="160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84</v>
      </c>
      <c r="H9" s="11" t="s">
        <v>85</v>
      </c>
      <c r="I9" s="11" t="s">
        <v>44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103" t="s">
        <v>38</v>
      </c>
      <c r="B11" s="104" t="s">
        <v>22</v>
      </c>
      <c r="C11" s="105"/>
      <c r="D11" s="105" t="s">
        <v>5</v>
      </c>
      <c r="E11" s="106"/>
      <c r="F11" s="106"/>
      <c r="G11" s="107">
        <f>G16+G27+G38+G41+G12+G25</f>
        <v>23284.199999999997</v>
      </c>
      <c r="H11" s="107">
        <f>H16+H27+H38+H41+H12+H25</f>
        <v>22782.700000000004</v>
      </c>
      <c r="I11" s="107">
        <f>H11/G11*100</f>
        <v>97.84617895396882</v>
      </c>
      <c r="J11" s="4"/>
      <c r="K11" s="1"/>
    </row>
    <row r="12" spans="1:11" s="15" customFormat="1" ht="59.25" customHeight="1">
      <c r="A12" s="108" t="s">
        <v>86</v>
      </c>
      <c r="B12" s="109" t="s">
        <v>87</v>
      </c>
      <c r="C12" s="110" t="s">
        <v>57</v>
      </c>
      <c r="D12" s="110" t="s">
        <v>88</v>
      </c>
      <c r="E12" s="110"/>
      <c r="F12" s="110"/>
      <c r="G12" s="111">
        <f aca="true" t="shared" si="0" ref="G12:I13">G13</f>
        <v>1772.3</v>
      </c>
      <c r="H12" s="111">
        <f t="shared" si="0"/>
        <v>1771.9</v>
      </c>
      <c r="I12" s="111">
        <f t="shared" si="0"/>
        <v>99.97743045759748</v>
      </c>
      <c r="J12" s="4"/>
      <c r="K12" s="1"/>
    </row>
    <row r="13" spans="1:11" s="15" customFormat="1" ht="98.25" customHeight="1">
      <c r="A13" s="31" t="s">
        <v>26</v>
      </c>
      <c r="B13" s="32" t="s">
        <v>89</v>
      </c>
      <c r="C13" s="33" t="s">
        <v>57</v>
      </c>
      <c r="D13" s="33" t="s">
        <v>88</v>
      </c>
      <c r="E13" s="33" t="s">
        <v>90</v>
      </c>
      <c r="F13" s="33" t="s">
        <v>91</v>
      </c>
      <c r="G13" s="34">
        <f t="shared" si="0"/>
        <v>1772.3</v>
      </c>
      <c r="H13" s="34">
        <f t="shared" si="0"/>
        <v>1771.9</v>
      </c>
      <c r="I13" s="98">
        <f t="shared" si="0"/>
        <v>99.97743045759748</v>
      </c>
      <c r="J13" s="4"/>
      <c r="K13" s="1"/>
    </row>
    <row r="14" spans="1:11" s="15" customFormat="1" ht="48" customHeight="1">
      <c r="A14" s="35" t="s">
        <v>92</v>
      </c>
      <c r="B14" s="36" t="s">
        <v>93</v>
      </c>
      <c r="C14" s="37" t="s">
        <v>57</v>
      </c>
      <c r="D14" s="37" t="s">
        <v>88</v>
      </c>
      <c r="E14" s="37" t="s">
        <v>90</v>
      </c>
      <c r="F14" s="37" t="s">
        <v>78</v>
      </c>
      <c r="G14" s="38">
        <v>1772.3</v>
      </c>
      <c r="H14" s="38">
        <v>1771.9</v>
      </c>
      <c r="I14" s="99">
        <f>H14/G14*100</f>
        <v>99.97743045759748</v>
      </c>
      <c r="J14" s="4"/>
      <c r="K14" s="1"/>
    </row>
    <row r="15" spans="1:11" s="15" customFormat="1" ht="19.5" customHeight="1">
      <c r="A15" s="31"/>
      <c r="B15" s="39"/>
      <c r="C15" s="31"/>
      <c r="D15" s="31"/>
      <c r="E15" s="40"/>
      <c r="F15" s="40"/>
      <c r="G15" s="41"/>
      <c r="H15" s="41"/>
      <c r="I15" s="100"/>
      <c r="J15" s="4"/>
      <c r="K15" s="1"/>
    </row>
    <row r="16" spans="1:11" ht="79.5" customHeight="1">
      <c r="A16" s="108" t="s">
        <v>94</v>
      </c>
      <c r="B16" s="112" t="s">
        <v>76</v>
      </c>
      <c r="C16" s="113" t="s">
        <v>57</v>
      </c>
      <c r="D16" s="108" t="s">
        <v>11</v>
      </c>
      <c r="E16" s="114"/>
      <c r="F16" s="114"/>
      <c r="G16" s="115">
        <f>G17+G20</f>
        <v>4517.099999999999</v>
      </c>
      <c r="H16" s="115">
        <f>H17+H20</f>
        <v>4355.9</v>
      </c>
      <c r="I16" s="116">
        <f aca="true" t="shared" si="1" ref="I16:I33">H16/G16*100</f>
        <v>96.43133869075292</v>
      </c>
      <c r="J16" s="5"/>
      <c r="K16" s="5"/>
    </row>
    <row r="17" spans="1:11" ht="28.5" customHeight="1">
      <c r="A17" s="42" t="s">
        <v>27</v>
      </c>
      <c r="B17" s="43" t="s">
        <v>25</v>
      </c>
      <c r="C17" s="42" t="s">
        <v>57</v>
      </c>
      <c r="D17" s="42" t="s">
        <v>11</v>
      </c>
      <c r="E17" s="44" t="s">
        <v>63</v>
      </c>
      <c r="F17" s="42"/>
      <c r="G17" s="45">
        <f>G18</f>
        <v>178.2</v>
      </c>
      <c r="H17" s="45">
        <f>H18</f>
        <v>99</v>
      </c>
      <c r="I17" s="101">
        <f t="shared" si="1"/>
        <v>55.55555555555556</v>
      </c>
      <c r="J17" s="5"/>
      <c r="K17" s="5"/>
    </row>
    <row r="18" spans="1:11" ht="32.25" customHeight="1">
      <c r="A18" s="46" t="s">
        <v>95</v>
      </c>
      <c r="B18" s="47" t="s">
        <v>93</v>
      </c>
      <c r="C18" s="48" t="s">
        <v>57</v>
      </c>
      <c r="D18" s="48" t="s">
        <v>11</v>
      </c>
      <c r="E18" s="48" t="s">
        <v>63</v>
      </c>
      <c r="F18" s="48" t="s">
        <v>78</v>
      </c>
      <c r="G18" s="21">
        <v>178.2</v>
      </c>
      <c r="H18" s="21">
        <v>99</v>
      </c>
      <c r="I18" s="148">
        <f t="shared" si="1"/>
        <v>55.55555555555556</v>
      </c>
      <c r="J18" s="5"/>
      <c r="K18" s="5"/>
    </row>
    <row r="19" spans="1:11" ht="15.75">
      <c r="A19" s="48"/>
      <c r="B19" s="49"/>
      <c r="C19" s="50"/>
      <c r="D19" s="50"/>
      <c r="E19" s="48"/>
      <c r="F19" s="50"/>
      <c r="G19" s="51"/>
      <c r="H19" s="51"/>
      <c r="I19" s="100"/>
      <c r="J19" s="5"/>
      <c r="K19" s="5"/>
    </row>
    <row r="20" spans="1:11" s="15" customFormat="1" ht="31.5">
      <c r="A20" s="108" t="s">
        <v>72</v>
      </c>
      <c r="B20" s="117" t="s">
        <v>96</v>
      </c>
      <c r="C20" s="108" t="s">
        <v>57</v>
      </c>
      <c r="D20" s="108" t="s">
        <v>11</v>
      </c>
      <c r="E20" s="108"/>
      <c r="F20" s="108"/>
      <c r="G20" s="115">
        <f>G22+G23+G24</f>
        <v>4338.9</v>
      </c>
      <c r="H20" s="115">
        <f>H22+H23+H24</f>
        <v>4256.9</v>
      </c>
      <c r="I20" s="111">
        <f t="shared" si="1"/>
        <v>98.11012007651709</v>
      </c>
      <c r="J20" s="4"/>
      <c r="K20" s="4"/>
    </row>
    <row r="21" spans="1:11" ht="94.5">
      <c r="A21" s="53" t="s">
        <v>97</v>
      </c>
      <c r="B21" s="54" t="s">
        <v>89</v>
      </c>
      <c r="C21" s="59" t="s">
        <v>57</v>
      </c>
      <c r="D21" s="59" t="s">
        <v>11</v>
      </c>
      <c r="E21" s="13" t="s">
        <v>65</v>
      </c>
      <c r="F21" s="59" t="s">
        <v>91</v>
      </c>
      <c r="G21" s="60">
        <f>G22</f>
        <v>3757.4</v>
      </c>
      <c r="H21" s="60">
        <f>H22</f>
        <v>3751.2</v>
      </c>
      <c r="I21" s="98">
        <f t="shared" si="1"/>
        <v>99.83499228189704</v>
      </c>
      <c r="J21" s="5"/>
      <c r="K21" s="5"/>
    </row>
    <row r="22" spans="1:11" ht="31.5">
      <c r="A22" s="46" t="s">
        <v>98</v>
      </c>
      <c r="B22" s="47" t="s">
        <v>93</v>
      </c>
      <c r="C22" s="22" t="s">
        <v>57</v>
      </c>
      <c r="D22" s="22" t="s">
        <v>11</v>
      </c>
      <c r="E22" s="22" t="s">
        <v>65</v>
      </c>
      <c r="F22" s="22" t="s">
        <v>78</v>
      </c>
      <c r="G22" s="23">
        <v>3757.4</v>
      </c>
      <c r="H22" s="23">
        <v>3751.2</v>
      </c>
      <c r="I22" s="99">
        <f t="shared" si="1"/>
        <v>99.83499228189704</v>
      </c>
      <c r="J22" s="5"/>
      <c r="K22" s="5"/>
    </row>
    <row r="23" spans="1:11" ht="47.25">
      <c r="A23" s="46" t="s">
        <v>202</v>
      </c>
      <c r="B23" s="47" t="s">
        <v>198</v>
      </c>
      <c r="C23" s="22" t="s">
        <v>57</v>
      </c>
      <c r="D23" s="22" t="s">
        <v>11</v>
      </c>
      <c r="E23" s="22" t="s">
        <v>65</v>
      </c>
      <c r="F23" s="22" t="s">
        <v>99</v>
      </c>
      <c r="G23" s="23">
        <v>575.3</v>
      </c>
      <c r="H23" s="23">
        <v>500.5</v>
      </c>
      <c r="I23" s="99">
        <f t="shared" si="1"/>
        <v>86.9980879541109</v>
      </c>
      <c r="J23" s="5"/>
      <c r="K23" s="5"/>
    </row>
    <row r="24" spans="1:11" ht="15.75">
      <c r="A24" s="46" t="s">
        <v>203</v>
      </c>
      <c r="B24" s="47" t="s">
        <v>200</v>
      </c>
      <c r="C24" s="48" t="s">
        <v>57</v>
      </c>
      <c r="D24" s="48" t="s">
        <v>11</v>
      </c>
      <c r="E24" s="48" t="s">
        <v>65</v>
      </c>
      <c r="F24" s="48" t="s">
        <v>100</v>
      </c>
      <c r="G24" s="21">
        <v>6.2</v>
      </c>
      <c r="H24" s="21">
        <v>5.2</v>
      </c>
      <c r="I24" s="99">
        <v>0</v>
      </c>
      <c r="J24" s="5"/>
      <c r="K24" s="5"/>
    </row>
    <row r="25" spans="1:11" ht="31.5">
      <c r="A25" s="46" t="s">
        <v>184</v>
      </c>
      <c r="B25" s="47" t="s">
        <v>79</v>
      </c>
      <c r="C25" s="96">
        <v>885</v>
      </c>
      <c r="D25" s="22" t="s">
        <v>46</v>
      </c>
      <c r="E25" s="22" t="s">
        <v>68</v>
      </c>
      <c r="F25" s="22"/>
      <c r="G25" s="23">
        <f>G26</f>
        <v>128</v>
      </c>
      <c r="H25" s="23">
        <f>H26</f>
        <v>128</v>
      </c>
      <c r="I25" s="23">
        <f>I26</f>
        <v>100</v>
      </c>
      <c r="J25" s="5"/>
      <c r="K25" s="5"/>
    </row>
    <row r="26" spans="1:11" ht="15.75">
      <c r="A26" s="46" t="s">
        <v>315</v>
      </c>
      <c r="B26" s="47" t="s">
        <v>200</v>
      </c>
      <c r="C26" s="96">
        <v>885</v>
      </c>
      <c r="D26" s="22" t="s">
        <v>46</v>
      </c>
      <c r="E26" s="22" t="s">
        <v>68</v>
      </c>
      <c r="F26" s="22" t="s">
        <v>100</v>
      </c>
      <c r="G26" s="23">
        <v>128</v>
      </c>
      <c r="H26" s="23">
        <v>128</v>
      </c>
      <c r="I26" s="99">
        <f>H26/G26*100</f>
        <v>100</v>
      </c>
      <c r="J26" s="5"/>
      <c r="K26" s="5"/>
    </row>
    <row r="27" spans="1:11" ht="88.5" customHeight="1">
      <c r="A27" s="108" t="s">
        <v>58</v>
      </c>
      <c r="B27" s="112" t="s">
        <v>77</v>
      </c>
      <c r="C27" s="110" t="s">
        <v>35</v>
      </c>
      <c r="D27" s="144" t="s">
        <v>20</v>
      </c>
      <c r="E27" s="144"/>
      <c r="F27" s="144"/>
      <c r="G27" s="119">
        <f>G29+G34</f>
        <v>16808</v>
      </c>
      <c r="H27" s="119">
        <f>H29+H34</f>
        <v>16526.9</v>
      </c>
      <c r="I27" s="111">
        <f t="shared" si="1"/>
        <v>98.32758210376012</v>
      </c>
      <c r="J27" s="5"/>
      <c r="K27" s="5"/>
    </row>
    <row r="28" spans="1:11" ht="15" customHeight="1">
      <c r="A28" s="50"/>
      <c r="B28" s="49"/>
      <c r="C28" s="50"/>
      <c r="D28" s="50"/>
      <c r="E28" s="48"/>
      <c r="F28" s="50"/>
      <c r="G28" s="58"/>
      <c r="H28" s="58"/>
      <c r="I28" s="100"/>
      <c r="J28" s="5"/>
      <c r="K28" s="5"/>
    </row>
    <row r="29" spans="1:11" ht="38.25" customHeight="1">
      <c r="A29" s="42" t="s">
        <v>269</v>
      </c>
      <c r="B29" s="52" t="s">
        <v>102</v>
      </c>
      <c r="C29" s="50">
        <v>977</v>
      </c>
      <c r="D29" s="13" t="s">
        <v>20</v>
      </c>
      <c r="E29" s="13" t="s">
        <v>64</v>
      </c>
      <c r="F29" s="13"/>
      <c r="G29" s="84">
        <f>G30+G32+G33</f>
        <v>15665.1</v>
      </c>
      <c r="H29" s="84">
        <f>H30+H32+H33</f>
        <v>15386.400000000001</v>
      </c>
      <c r="I29" s="98">
        <f t="shared" si="1"/>
        <v>98.22088591837908</v>
      </c>
      <c r="J29" s="5"/>
      <c r="K29" s="5"/>
    </row>
    <row r="30" spans="1:11" ht="78.75">
      <c r="A30" s="46" t="s">
        <v>270</v>
      </c>
      <c r="B30" s="47" t="s">
        <v>89</v>
      </c>
      <c r="C30" s="22">
        <v>977</v>
      </c>
      <c r="D30" s="22" t="s">
        <v>20</v>
      </c>
      <c r="E30" s="22" t="s">
        <v>64</v>
      </c>
      <c r="F30" s="22" t="s">
        <v>91</v>
      </c>
      <c r="G30" s="23">
        <f>G31</f>
        <v>13700.7</v>
      </c>
      <c r="H30" s="23">
        <f>H31</f>
        <v>13686.6</v>
      </c>
      <c r="I30" s="99">
        <f t="shared" si="1"/>
        <v>99.89708555037333</v>
      </c>
      <c r="J30" s="5"/>
      <c r="K30" s="5"/>
    </row>
    <row r="31" spans="1:11" ht="31.5">
      <c r="A31" s="46" t="s">
        <v>271</v>
      </c>
      <c r="B31" s="47" t="s">
        <v>93</v>
      </c>
      <c r="C31" s="22">
        <v>977</v>
      </c>
      <c r="D31" s="22" t="s">
        <v>20</v>
      </c>
      <c r="E31" s="22" t="s">
        <v>64</v>
      </c>
      <c r="F31" s="22" t="s">
        <v>78</v>
      </c>
      <c r="G31" s="23">
        <v>13700.7</v>
      </c>
      <c r="H31" s="23">
        <v>13686.6</v>
      </c>
      <c r="I31" s="99">
        <f t="shared" si="1"/>
        <v>99.89708555037333</v>
      </c>
      <c r="J31" s="5"/>
      <c r="K31" s="5"/>
    </row>
    <row r="32" spans="1:11" ht="47.25">
      <c r="A32" s="46" t="s">
        <v>272</v>
      </c>
      <c r="B32" s="47" t="s">
        <v>198</v>
      </c>
      <c r="C32" s="22">
        <v>977</v>
      </c>
      <c r="D32" s="22" t="s">
        <v>20</v>
      </c>
      <c r="E32" s="22" t="s">
        <v>64</v>
      </c>
      <c r="F32" s="22" t="s">
        <v>99</v>
      </c>
      <c r="G32" s="23">
        <v>1949.4</v>
      </c>
      <c r="H32" s="23">
        <v>1691.2</v>
      </c>
      <c r="I32" s="99">
        <f t="shared" si="1"/>
        <v>86.75489894326459</v>
      </c>
      <c r="J32" s="5"/>
      <c r="K32" s="5"/>
    </row>
    <row r="33" spans="1:11" ht="15.75">
      <c r="A33" s="46" t="s">
        <v>273</v>
      </c>
      <c r="B33" s="47" t="s">
        <v>200</v>
      </c>
      <c r="C33" s="48">
        <v>977</v>
      </c>
      <c r="D33" s="48" t="s">
        <v>20</v>
      </c>
      <c r="E33" s="48" t="s">
        <v>64</v>
      </c>
      <c r="F33" s="48" t="s">
        <v>100</v>
      </c>
      <c r="G33" s="21">
        <v>15</v>
      </c>
      <c r="H33" s="21">
        <v>8.6</v>
      </c>
      <c r="I33" s="58">
        <f t="shared" si="1"/>
        <v>57.333333333333336</v>
      </c>
      <c r="J33" s="5"/>
      <c r="K33" s="5"/>
    </row>
    <row r="34" spans="1:11" ht="83.25" customHeight="1">
      <c r="A34" s="56" t="s">
        <v>101</v>
      </c>
      <c r="B34" s="54" t="s">
        <v>105</v>
      </c>
      <c r="C34" s="59">
        <v>977</v>
      </c>
      <c r="D34" s="59" t="s">
        <v>20</v>
      </c>
      <c r="E34" s="59" t="s">
        <v>73</v>
      </c>
      <c r="F34" s="59"/>
      <c r="G34" s="60">
        <f>G35+G36</f>
        <v>1142.9</v>
      </c>
      <c r="H34" s="60">
        <f>H35+H36</f>
        <v>1140.5</v>
      </c>
      <c r="I34" s="98">
        <f>H34/G34*100</f>
        <v>99.79000787470468</v>
      </c>
      <c r="J34" s="5"/>
      <c r="K34" s="5"/>
    </row>
    <row r="35" spans="1:11" ht="39" customHeight="1">
      <c r="A35" s="46" t="s">
        <v>103</v>
      </c>
      <c r="B35" s="49" t="s">
        <v>93</v>
      </c>
      <c r="C35" s="14" t="s">
        <v>35</v>
      </c>
      <c r="D35" s="14" t="s">
        <v>20</v>
      </c>
      <c r="E35" s="22" t="s">
        <v>73</v>
      </c>
      <c r="F35" s="14" t="s">
        <v>78</v>
      </c>
      <c r="G35" s="62">
        <v>1063.4</v>
      </c>
      <c r="H35" s="62">
        <v>1061.5</v>
      </c>
      <c r="I35" s="99">
        <f>H35/G35*100</f>
        <v>99.82132781643783</v>
      </c>
      <c r="J35" s="5"/>
      <c r="K35" s="5"/>
    </row>
    <row r="36" spans="1:11" ht="38.25" customHeight="1">
      <c r="A36" s="46" t="s">
        <v>104</v>
      </c>
      <c r="B36" s="47" t="s">
        <v>198</v>
      </c>
      <c r="C36" s="22" t="s">
        <v>35</v>
      </c>
      <c r="D36" s="22" t="s">
        <v>20</v>
      </c>
      <c r="E36" s="22" t="s">
        <v>73</v>
      </c>
      <c r="F36" s="22" t="s">
        <v>99</v>
      </c>
      <c r="G36" s="23">
        <v>79.5</v>
      </c>
      <c r="H36" s="23">
        <v>79</v>
      </c>
      <c r="I36" s="99">
        <f>H36/G36*100</f>
        <v>99.37106918238993</v>
      </c>
      <c r="J36" s="5"/>
      <c r="K36" s="5"/>
    </row>
    <row r="37" spans="1:11" ht="15.75">
      <c r="A37" s="50"/>
      <c r="B37" s="49"/>
      <c r="C37" s="50"/>
      <c r="D37" s="50"/>
      <c r="E37" s="50"/>
      <c r="F37" s="50"/>
      <c r="G37" s="51"/>
      <c r="H37" s="61"/>
      <c r="I37" s="100"/>
      <c r="J37" s="5"/>
      <c r="K37" s="5"/>
    </row>
    <row r="38" spans="1:11" ht="19.5" customHeight="1">
      <c r="A38" s="108" t="s">
        <v>274</v>
      </c>
      <c r="B38" s="117" t="s">
        <v>23</v>
      </c>
      <c r="C38" s="113" t="s">
        <v>35</v>
      </c>
      <c r="D38" s="108" t="s">
        <v>45</v>
      </c>
      <c r="E38" s="108"/>
      <c r="F38" s="108"/>
      <c r="G38" s="115">
        <f>G39</f>
        <v>50</v>
      </c>
      <c r="H38" s="115">
        <f>H39</f>
        <v>0</v>
      </c>
      <c r="I38" s="118">
        <f aca="true" t="shared" si="2" ref="I38:I43">H38/G38*100</f>
        <v>0</v>
      </c>
      <c r="J38" s="5"/>
      <c r="K38" s="5"/>
    </row>
    <row r="39" spans="1:11" ht="26.25" customHeight="1">
      <c r="A39" s="56" t="s">
        <v>275</v>
      </c>
      <c r="B39" s="43" t="s">
        <v>109</v>
      </c>
      <c r="C39" s="44">
        <v>977</v>
      </c>
      <c r="D39" s="44" t="s">
        <v>45</v>
      </c>
      <c r="E39" s="44" t="s">
        <v>69</v>
      </c>
      <c r="F39" s="44"/>
      <c r="G39" s="51">
        <f>G40</f>
        <v>50</v>
      </c>
      <c r="H39" s="51">
        <f>H40</f>
        <v>0</v>
      </c>
      <c r="I39" s="100">
        <f t="shared" si="2"/>
        <v>0</v>
      </c>
      <c r="J39" s="5"/>
      <c r="K39" s="5"/>
    </row>
    <row r="40" spans="1:11" ht="17.25" customHeight="1">
      <c r="A40" s="57" t="s">
        <v>276</v>
      </c>
      <c r="B40" s="49" t="s">
        <v>314</v>
      </c>
      <c r="C40" s="50">
        <v>977</v>
      </c>
      <c r="D40" s="50" t="s">
        <v>45</v>
      </c>
      <c r="E40" s="50" t="s">
        <v>69</v>
      </c>
      <c r="F40" s="50" t="s">
        <v>56</v>
      </c>
      <c r="G40" s="51">
        <v>50</v>
      </c>
      <c r="H40" s="51">
        <v>0</v>
      </c>
      <c r="I40" s="58">
        <f t="shared" si="2"/>
        <v>0</v>
      </c>
      <c r="J40" s="5"/>
      <c r="K40" s="5"/>
    </row>
    <row r="41" spans="1:11" ht="18.75" customHeight="1">
      <c r="A41" s="108" t="s">
        <v>107</v>
      </c>
      <c r="B41" s="122" t="s">
        <v>21</v>
      </c>
      <c r="C41" s="113" t="s">
        <v>35</v>
      </c>
      <c r="D41" s="108" t="s">
        <v>46</v>
      </c>
      <c r="E41" s="108"/>
      <c r="F41" s="108"/>
      <c r="G41" s="115">
        <f>G42</f>
        <v>8.8</v>
      </c>
      <c r="H41" s="115">
        <f>H42</f>
        <v>0</v>
      </c>
      <c r="I41" s="115">
        <f>I42</f>
        <v>0</v>
      </c>
      <c r="J41" s="5"/>
      <c r="K41" s="5"/>
    </row>
    <row r="42" spans="1:11" ht="71.25" customHeight="1">
      <c r="A42" s="44" t="s">
        <v>108</v>
      </c>
      <c r="B42" s="63" t="s">
        <v>80</v>
      </c>
      <c r="C42" s="33" t="s">
        <v>35</v>
      </c>
      <c r="D42" s="33" t="s">
        <v>46</v>
      </c>
      <c r="E42" s="33" t="s">
        <v>81</v>
      </c>
      <c r="F42" s="33"/>
      <c r="G42" s="60">
        <f>G43</f>
        <v>8.8</v>
      </c>
      <c r="H42" s="60">
        <f>H43</f>
        <v>0</v>
      </c>
      <c r="I42" s="98">
        <f t="shared" si="2"/>
        <v>0</v>
      </c>
      <c r="J42" s="5"/>
      <c r="K42" s="5"/>
    </row>
    <row r="43" spans="1:11" ht="47.25">
      <c r="A43" s="50" t="s">
        <v>110</v>
      </c>
      <c r="B43" s="47" t="s">
        <v>111</v>
      </c>
      <c r="C43" s="22" t="s">
        <v>35</v>
      </c>
      <c r="D43" s="22" t="s">
        <v>46</v>
      </c>
      <c r="E43" s="37" t="s">
        <v>81</v>
      </c>
      <c r="F43" s="14" t="s">
        <v>99</v>
      </c>
      <c r="G43" s="62">
        <v>8.8</v>
      </c>
      <c r="H43" s="62">
        <v>0</v>
      </c>
      <c r="I43" s="99">
        <f t="shared" si="2"/>
        <v>0</v>
      </c>
      <c r="J43" s="5"/>
      <c r="K43" s="5"/>
    </row>
    <row r="44" spans="1:11" ht="15.75">
      <c r="A44" s="42"/>
      <c r="B44" s="49"/>
      <c r="C44" s="50"/>
      <c r="D44" s="50"/>
      <c r="E44" s="50"/>
      <c r="F44" s="61"/>
      <c r="G44" s="51"/>
      <c r="H44" s="61"/>
      <c r="I44" s="100"/>
      <c r="J44" s="5"/>
      <c r="K44" s="5"/>
    </row>
    <row r="45" spans="1:11" ht="33.75" customHeight="1">
      <c r="A45" s="103" t="s">
        <v>39</v>
      </c>
      <c r="B45" s="124" t="s">
        <v>16</v>
      </c>
      <c r="C45" s="125" t="s">
        <v>35</v>
      </c>
      <c r="D45" s="103" t="s">
        <v>13</v>
      </c>
      <c r="E45" s="126"/>
      <c r="F45" s="127"/>
      <c r="G45" s="128">
        <f aca="true" t="shared" si="3" ref="G45:H47">G46</f>
        <v>82</v>
      </c>
      <c r="H45" s="128">
        <f t="shared" si="3"/>
        <v>5.7</v>
      </c>
      <c r="I45" s="129">
        <f>H45/G45*100</f>
        <v>6.951219512195123</v>
      </c>
      <c r="J45" s="5"/>
      <c r="K45" s="5"/>
    </row>
    <row r="46" spans="1:11" ht="26.25" customHeight="1">
      <c r="A46" s="108" t="s">
        <v>28</v>
      </c>
      <c r="B46" s="117" t="s">
        <v>197</v>
      </c>
      <c r="C46" s="113">
        <v>977</v>
      </c>
      <c r="D46" s="108" t="s">
        <v>14</v>
      </c>
      <c r="E46" s="108"/>
      <c r="F46" s="123"/>
      <c r="G46" s="115">
        <f t="shared" si="3"/>
        <v>82</v>
      </c>
      <c r="H46" s="115">
        <f t="shared" si="3"/>
        <v>5.7</v>
      </c>
      <c r="I46" s="118"/>
      <c r="J46" s="5"/>
      <c r="K46" s="5"/>
    </row>
    <row r="47" spans="1:11" ht="291" customHeight="1">
      <c r="A47" s="56" t="s">
        <v>112</v>
      </c>
      <c r="B47" s="52" t="s">
        <v>205</v>
      </c>
      <c r="C47" s="44">
        <v>977</v>
      </c>
      <c r="D47" s="42" t="s">
        <v>14</v>
      </c>
      <c r="E47" s="44" t="s">
        <v>66</v>
      </c>
      <c r="F47" s="64"/>
      <c r="G47" s="45">
        <f t="shared" si="3"/>
        <v>82</v>
      </c>
      <c r="H47" s="45">
        <f t="shared" si="3"/>
        <v>5.7</v>
      </c>
      <c r="I47" s="100"/>
      <c r="J47" s="5"/>
      <c r="K47" s="5"/>
    </row>
    <row r="48" spans="1:11" ht="35.25" customHeight="1">
      <c r="A48" s="46" t="s">
        <v>113</v>
      </c>
      <c r="B48" s="47" t="s">
        <v>277</v>
      </c>
      <c r="C48" s="22">
        <v>977</v>
      </c>
      <c r="D48" s="22" t="s">
        <v>14</v>
      </c>
      <c r="E48" s="22" t="s">
        <v>66</v>
      </c>
      <c r="F48" s="67">
        <v>200</v>
      </c>
      <c r="G48" s="23">
        <f>G49</f>
        <v>82</v>
      </c>
      <c r="H48" s="23">
        <f>H49</f>
        <v>5.7</v>
      </c>
      <c r="I48" s="99">
        <f>H48/G48*100</f>
        <v>6.951219512195123</v>
      </c>
      <c r="J48" s="5"/>
      <c r="K48" s="5"/>
    </row>
    <row r="49" spans="1:11" ht="57" customHeight="1">
      <c r="A49" s="46" t="s">
        <v>114</v>
      </c>
      <c r="B49" s="47" t="s">
        <v>198</v>
      </c>
      <c r="C49" s="22">
        <v>977</v>
      </c>
      <c r="D49" s="22" t="s">
        <v>14</v>
      </c>
      <c r="E49" s="22" t="s">
        <v>66</v>
      </c>
      <c r="F49" s="67">
        <v>240</v>
      </c>
      <c r="G49" s="23">
        <v>82</v>
      </c>
      <c r="H49" s="23">
        <v>5.7</v>
      </c>
      <c r="I49" s="99">
        <f>H49/G49*100</f>
        <v>6.951219512195123</v>
      </c>
      <c r="J49" s="5"/>
      <c r="K49" s="5"/>
    </row>
    <row r="50" spans="1:11" ht="15.75">
      <c r="A50" s="103" t="s">
        <v>40</v>
      </c>
      <c r="B50" s="130" t="s">
        <v>115</v>
      </c>
      <c r="C50" s="125" t="s">
        <v>35</v>
      </c>
      <c r="D50" s="125" t="s">
        <v>116</v>
      </c>
      <c r="E50" s="126"/>
      <c r="F50" s="127"/>
      <c r="G50" s="131">
        <f aca="true" t="shared" si="4" ref="G50:H52">G51</f>
        <v>100</v>
      </c>
      <c r="H50" s="131">
        <f t="shared" si="4"/>
        <v>51.5</v>
      </c>
      <c r="I50" s="132">
        <f>H50/G50*100</f>
        <v>51.5</v>
      </c>
      <c r="J50" s="5"/>
      <c r="K50" s="5"/>
    </row>
    <row r="51" spans="1:11" ht="33" customHeight="1">
      <c r="A51" s="133" t="s">
        <v>29</v>
      </c>
      <c r="B51" s="120" t="s">
        <v>59</v>
      </c>
      <c r="C51" s="113" t="s">
        <v>35</v>
      </c>
      <c r="D51" s="113" t="s">
        <v>60</v>
      </c>
      <c r="E51" s="113"/>
      <c r="F51" s="134"/>
      <c r="G51" s="121">
        <f t="shared" si="4"/>
        <v>100</v>
      </c>
      <c r="H51" s="121">
        <f t="shared" si="4"/>
        <v>51.5</v>
      </c>
      <c r="I51" s="116">
        <f>H51/G51*100</f>
        <v>51.5</v>
      </c>
      <c r="J51" s="5"/>
      <c r="K51" s="5"/>
    </row>
    <row r="52" spans="1:11" ht="98.25" customHeight="1">
      <c r="A52" s="46" t="s">
        <v>117</v>
      </c>
      <c r="B52" s="47" t="s">
        <v>118</v>
      </c>
      <c r="C52" s="22" t="s">
        <v>35</v>
      </c>
      <c r="D52" s="22" t="s">
        <v>60</v>
      </c>
      <c r="E52" s="22" t="s">
        <v>67</v>
      </c>
      <c r="F52" s="67"/>
      <c r="G52" s="23">
        <f t="shared" si="4"/>
        <v>100</v>
      </c>
      <c r="H52" s="23">
        <f t="shared" si="4"/>
        <v>51.5</v>
      </c>
      <c r="I52" s="23">
        <f>I53</f>
        <v>51.5</v>
      </c>
      <c r="J52" s="5"/>
      <c r="K52" s="5"/>
    </row>
    <row r="53" spans="1:11" ht="47.25">
      <c r="A53" s="46" t="s">
        <v>278</v>
      </c>
      <c r="B53" s="47" t="s">
        <v>198</v>
      </c>
      <c r="C53" s="22" t="s">
        <v>35</v>
      </c>
      <c r="D53" s="22" t="s">
        <v>60</v>
      </c>
      <c r="E53" s="22" t="s">
        <v>67</v>
      </c>
      <c r="F53" s="67">
        <v>240</v>
      </c>
      <c r="G53" s="23">
        <v>100</v>
      </c>
      <c r="H53" s="23">
        <v>51.5</v>
      </c>
      <c r="I53" s="99">
        <f>H53/G53*100</f>
        <v>51.5</v>
      </c>
      <c r="J53" s="5"/>
      <c r="K53" s="5"/>
    </row>
    <row r="54" spans="1:11" ht="19.5" customHeight="1">
      <c r="A54" s="103" t="s">
        <v>30</v>
      </c>
      <c r="B54" s="124" t="s">
        <v>6</v>
      </c>
      <c r="C54" s="125" t="s">
        <v>35</v>
      </c>
      <c r="D54" s="103" t="s">
        <v>12</v>
      </c>
      <c r="E54" s="135"/>
      <c r="F54" s="135"/>
      <c r="G54" s="128">
        <f>G56+G59+G63+G65</f>
        <v>7011.2</v>
      </c>
      <c r="H54" s="128">
        <f>H56+H59+H63+H65</f>
        <v>6739</v>
      </c>
      <c r="I54" s="132">
        <f>H54/G54*100</f>
        <v>96.11764034687357</v>
      </c>
      <c r="J54" s="5"/>
      <c r="K54" s="5"/>
    </row>
    <row r="55" spans="1:11" ht="19.5" customHeight="1">
      <c r="A55" s="133" t="s">
        <v>31</v>
      </c>
      <c r="B55" s="117" t="s">
        <v>119</v>
      </c>
      <c r="C55" s="113" t="s">
        <v>35</v>
      </c>
      <c r="D55" s="108" t="s">
        <v>42</v>
      </c>
      <c r="E55" s="123"/>
      <c r="F55" s="123"/>
      <c r="G55" s="115"/>
      <c r="H55" s="115"/>
      <c r="I55" s="118"/>
      <c r="J55" s="5"/>
      <c r="K55" s="5"/>
    </row>
    <row r="56" spans="1:11" ht="134.25" customHeight="1">
      <c r="A56" s="56" t="s">
        <v>120</v>
      </c>
      <c r="B56" s="52" t="s">
        <v>206</v>
      </c>
      <c r="C56" s="44" t="s">
        <v>35</v>
      </c>
      <c r="D56" s="42" t="s">
        <v>42</v>
      </c>
      <c r="E56" s="30">
        <v>6000000130</v>
      </c>
      <c r="F56" s="30"/>
      <c r="G56" s="45">
        <f>G57+G61</f>
        <v>2787.2</v>
      </c>
      <c r="H56" s="45">
        <f>H57+H61</f>
        <v>2592.6</v>
      </c>
      <c r="I56" s="101">
        <f aca="true" t="shared" si="5" ref="I56:I66">H56/G56*100</f>
        <v>93.01808266360506</v>
      </c>
      <c r="J56" s="5"/>
      <c r="K56" s="5"/>
    </row>
    <row r="57" spans="1:11" ht="47.25">
      <c r="A57" s="53" t="s">
        <v>121</v>
      </c>
      <c r="B57" s="54" t="s">
        <v>52</v>
      </c>
      <c r="C57" s="44" t="s">
        <v>35</v>
      </c>
      <c r="D57" s="44" t="s">
        <v>42</v>
      </c>
      <c r="E57" s="68">
        <v>6000000131</v>
      </c>
      <c r="F57" s="64"/>
      <c r="G57" s="55">
        <f>G58</f>
        <v>1772.6</v>
      </c>
      <c r="H57" s="55">
        <f>H58</f>
        <v>1578.1</v>
      </c>
      <c r="I57" s="101">
        <f t="shared" si="5"/>
        <v>89.02741735304073</v>
      </c>
      <c r="J57" s="5"/>
      <c r="K57" s="5"/>
    </row>
    <row r="58" spans="1:11" ht="47.25">
      <c r="A58" s="46" t="s">
        <v>122</v>
      </c>
      <c r="B58" s="47" t="s">
        <v>198</v>
      </c>
      <c r="C58" s="22" t="s">
        <v>35</v>
      </c>
      <c r="D58" s="22" t="s">
        <v>42</v>
      </c>
      <c r="E58" s="73">
        <v>6000000131</v>
      </c>
      <c r="F58" s="67">
        <v>240</v>
      </c>
      <c r="G58" s="23">
        <v>1772.6</v>
      </c>
      <c r="H58" s="23">
        <v>1578.1</v>
      </c>
      <c r="I58" s="99">
        <f t="shared" si="5"/>
        <v>89.02741735304073</v>
      </c>
      <c r="J58" s="5"/>
      <c r="K58" s="5"/>
    </row>
    <row r="59" spans="1:11" ht="15.75">
      <c r="A59" s="53" t="s">
        <v>123</v>
      </c>
      <c r="B59" s="54" t="s">
        <v>124</v>
      </c>
      <c r="C59" s="44">
        <v>977</v>
      </c>
      <c r="D59" s="44" t="s">
        <v>42</v>
      </c>
      <c r="E59" s="64">
        <v>6000000150</v>
      </c>
      <c r="F59" s="64"/>
      <c r="G59" s="55">
        <f>G60</f>
        <v>2100.1</v>
      </c>
      <c r="H59" s="55">
        <f>H60</f>
        <v>2099.4</v>
      </c>
      <c r="I59" s="100">
        <f t="shared" si="5"/>
        <v>99.96666825389268</v>
      </c>
      <c r="J59" s="5"/>
      <c r="K59" s="5"/>
    </row>
    <row r="60" spans="1:11" ht="47.25">
      <c r="A60" s="46" t="s">
        <v>125</v>
      </c>
      <c r="B60" s="47" t="s">
        <v>198</v>
      </c>
      <c r="C60" s="48" t="s">
        <v>35</v>
      </c>
      <c r="D60" s="48" t="s">
        <v>42</v>
      </c>
      <c r="E60" s="65">
        <v>6000000151</v>
      </c>
      <c r="F60" s="65">
        <v>240</v>
      </c>
      <c r="G60" s="21">
        <v>2100.1</v>
      </c>
      <c r="H60" s="21">
        <v>2099.4</v>
      </c>
      <c r="I60" s="58">
        <f t="shared" si="5"/>
        <v>99.96666825389268</v>
      </c>
      <c r="J60" s="5"/>
      <c r="K60" s="5"/>
    </row>
    <row r="61" spans="1:11" ht="39.75" customHeight="1">
      <c r="A61" s="53" t="s">
        <v>126</v>
      </c>
      <c r="B61" s="54" t="s">
        <v>53</v>
      </c>
      <c r="C61" s="59">
        <v>977</v>
      </c>
      <c r="D61" s="59" t="s">
        <v>42</v>
      </c>
      <c r="E61" s="66">
        <v>6000000132</v>
      </c>
      <c r="F61" s="66"/>
      <c r="G61" s="60">
        <f>G62</f>
        <v>1014.6</v>
      </c>
      <c r="H61" s="60">
        <f>H62</f>
        <v>1014.5</v>
      </c>
      <c r="I61" s="98">
        <f t="shared" si="5"/>
        <v>99.99014389907353</v>
      </c>
      <c r="J61" s="5"/>
      <c r="K61" s="5"/>
    </row>
    <row r="62" spans="1:11" ht="54.75" customHeight="1">
      <c r="A62" s="46" t="s">
        <v>127</v>
      </c>
      <c r="B62" s="47" t="s">
        <v>198</v>
      </c>
      <c r="C62" s="22">
        <v>977</v>
      </c>
      <c r="D62" s="22" t="s">
        <v>42</v>
      </c>
      <c r="E62" s="67">
        <v>6000000132</v>
      </c>
      <c r="F62" s="67">
        <v>240</v>
      </c>
      <c r="G62" s="23">
        <v>1014.6</v>
      </c>
      <c r="H62" s="23">
        <v>1014.5</v>
      </c>
      <c r="I62" s="99">
        <f t="shared" si="5"/>
        <v>99.99014389907353</v>
      </c>
      <c r="J62" s="5"/>
      <c r="K62" s="5"/>
    </row>
    <row r="63" spans="1:11" ht="48" customHeight="1">
      <c r="A63" s="53" t="s">
        <v>128</v>
      </c>
      <c r="B63" s="54" t="s">
        <v>54</v>
      </c>
      <c r="C63" s="59">
        <v>977</v>
      </c>
      <c r="D63" s="59" t="s">
        <v>42</v>
      </c>
      <c r="E63" s="66">
        <v>6000000161</v>
      </c>
      <c r="F63" s="66"/>
      <c r="G63" s="60">
        <f>G64</f>
        <v>141.1</v>
      </c>
      <c r="H63" s="60">
        <f>H64</f>
        <v>136</v>
      </c>
      <c r="I63" s="98">
        <f t="shared" si="5"/>
        <v>96.3855421686747</v>
      </c>
      <c r="J63" s="5"/>
      <c r="K63" s="5"/>
    </row>
    <row r="64" spans="1:11" ht="53.25" customHeight="1">
      <c r="A64" s="46" t="s">
        <v>129</v>
      </c>
      <c r="B64" s="47" t="s">
        <v>198</v>
      </c>
      <c r="C64" s="22">
        <v>977</v>
      </c>
      <c r="D64" s="22" t="s">
        <v>42</v>
      </c>
      <c r="E64" s="67">
        <v>6000000161</v>
      </c>
      <c r="F64" s="67">
        <v>240</v>
      </c>
      <c r="G64" s="154">
        <v>141.1</v>
      </c>
      <c r="H64" s="23">
        <v>136</v>
      </c>
      <c r="I64" s="99">
        <f t="shared" si="5"/>
        <v>96.3855421686747</v>
      </c>
      <c r="J64" s="5"/>
      <c r="K64" s="5"/>
    </row>
    <row r="65" spans="1:11" ht="17.25" customHeight="1">
      <c r="A65" s="53" t="s">
        <v>130</v>
      </c>
      <c r="B65" s="54" t="s">
        <v>55</v>
      </c>
      <c r="C65" s="44">
        <v>977</v>
      </c>
      <c r="D65" s="44" t="s">
        <v>42</v>
      </c>
      <c r="E65" s="64">
        <v>6000000162</v>
      </c>
      <c r="F65" s="64"/>
      <c r="G65" s="55">
        <f>G66</f>
        <v>1982.8</v>
      </c>
      <c r="H65" s="55">
        <f>H66</f>
        <v>1911</v>
      </c>
      <c r="I65" s="100">
        <f t="shared" si="5"/>
        <v>96.37885818035102</v>
      </c>
      <c r="J65" s="5"/>
      <c r="K65" s="5"/>
    </row>
    <row r="66" spans="1:11" ht="55.5" customHeight="1">
      <c r="A66" s="46" t="s">
        <v>131</v>
      </c>
      <c r="B66" s="47" t="s">
        <v>198</v>
      </c>
      <c r="C66" s="22">
        <v>977</v>
      </c>
      <c r="D66" s="22" t="s">
        <v>42</v>
      </c>
      <c r="E66" s="67">
        <v>6000000162</v>
      </c>
      <c r="F66" s="67">
        <v>240</v>
      </c>
      <c r="G66" s="23">
        <v>1982.8</v>
      </c>
      <c r="H66" s="23">
        <v>1911</v>
      </c>
      <c r="I66" s="99">
        <f t="shared" si="5"/>
        <v>96.37885818035102</v>
      </c>
      <c r="J66" s="5"/>
      <c r="K66" s="5"/>
    </row>
    <row r="67" spans="1:11" ht="15.75">
      <c r="A67" s="31" t="s">
        <v>32</v>
      </c>
      <c r="B67" s="69" t="s">
        <v>10</v>
      </c>
      <c r="C67" s="70">
        <v>977</v>
      </c>
      <c r="D67" s="31" t="s">
        <v>17</v>
      </c>
      <c r="E67" s="71"/>
      <c r="F67" s="71"/>
      <c r="G67" s="72">
        <f>G68</f>
        <v>835</v>
      </c>
      <c r="H67" s="72">
        <f>H68</f>
        <v>616.5999999999999</v>
      </c>
      <c r="I67" s="45">
        <f>H67/G67*100</f>
        <v>73.8443113772455</v>
      </c>
      <c r="J67" s="5"/>
      <c r="K67" s="5"/>
    </row>
    <row r="68" spans="1:11" ht="31.5">
      <c r="A68" s="31" t="s">
        <v>33</v>
      </c>
      <c r="B68" s="74" t="s">
        <v>75</v>
      </c>
      <c r="C68" s="70" t="s">
        <v>35</v>
      </c>
      <c r="D68" s="151" t="s">
        <v>74</v>
      </c>
      <c r="E68" s="152"/>
      <c r="F68" s="151"/>
      <c r="G68" s="153">
        <f>G69+G79+G84+G91+G94+G101+G104+G107</f>
        <v>835</v>
      </c>
      <c r="H68" s="153">
        <f>H69+H79+H84+H91+H94+H101+H104+H107</f>
        <v>616.5999999999999</v>
      </c>
      <c r="I68" s="98">
        <f>H68/G68*100</f>
        <v>73.8443113772455</v>
      </c>
      <c r="J68" s="5"/>
      <c r="K68" s="5"/>
    </row>
    <row r="69" spans="1:11" ht="114" customHeight="1">
      <c r="A69" s="42" t="s">
        <v>41</v>
      </c>
      <c r="B69" s="52" t="s">
        <v>208</v>
      </c>
      <c r="C69" s="14">
        <v>977</v>
      </c>
      <c r="D69" s="13" t="s">
        <v>74</v>
      </c>
      <c r="E69" s="66">
        <v>4310100100</v>
      </c>
      <c r="F69" s="59"/>
      <c r="G69" s="84">
        <f>G70</f>
        <v>200</v>
      </c>
      <c r="H69" s="84">
        <f>H70</f>
        <v>187</v>
      </c>
      <c r="I69" s="98">
        <f>H69/G69*100</f>
        <v>93.5</v>
      </c>
      <c r="J69" s="5"/>
      <c r="K69" s="5"/>
    </row>
    <row r="70" spans="1:11" ht="35.25" customHeight="1">
      <c r="A70" s="42" t="s">
        <v>207</v>
      </c>
      <c r="B70" s="54" t="s">
        <v>199</v>
      </c>
      <c r="C70" s="59">
        <v>977</v>
      </c>
      <c r="D70" s="59" t="s">
        <v>74</v>
      </c>
      <c r="E70" s="66">
        <v>4310100100</v>
      </c>
      <c r="F70" s="59" t="s">
        <v>106</v>
      </c>
      <c r="G70" s="84">
        <f>G71+G73+G75+G77</f>
        <v>200</v>
      </c>
      <c r="H70" s="84">
        <f>H71+H73+H75+H77</f>
        <v>187</v>
      </c>
      <c r="I70" s="98">
        <f>H70/G70*100</f>
        <v>93.5</v>
      </c>
      <c r="J70" s="5"/>
      <c r="K70" s="5"/>
    </row>
    <row r="71" spans="1:11" ht="27" customHeight="1">
      <c r="A71" s="50" t="s">
        <v>211</v>
      </c>
      <c r="B71" s="155" t="s">
        <v>134</v>
      </c>
      <c r="C71" s="14" t="s">
        <v>35</v>
      </c>
      <c r="D71" s="14" t="s">
        <v>74</v>
      </c>
      <c r="E71" s="157">
        <v>4310100194</v>
      </c>
      <c r="F71" s="22"/>
      <c r="G71" s="62">
        <f>G72</f>
        <v>15</v>
      </c>
      <c r="H71" s="62">
        <f>H72</f>
        <v>15</v>
      </c>
      <c r="I71" s="62">
        <f>I72</f>
        <v>0</v>
      </c>
      <c r="J71" s="5"/>
      <c r="K71" s="5"/>
    </row>
    <row r="72" spans="1:11" ht="52.5" customHeight="1">
      <c r="A72" s="50" t="s">
        <v>279</v>
      </c>
      <c r="B72" s="155" t="s">
        <v>198</v>
      </c>
      <c r="C72" s="14" t="s">
        <v>35</v>
      </c>
      <c r="D72" s="14" t="s">
        <v>74</v>
      </c>
      <c r="E72" s="157">
        <v>4310100194</v>
      </c>
      <c r="F72" s="22" t="s">
        <v>99</v>
      </c>
      <c r="G72" s="62">
        <v>15</v>
      </c>
      <c r="H72" s="62">
        <v>15</v>
      </c>
      <c r="I72" s="99">
        <v>0</v>
      </c>
      <c r="J72" s="5"/>
      <c r="K72" s="5"/>
    </row>
    <row r="73" spans="1:11" ht="45" customHeight="1">
      <c r="A73" s="50" t="s">
        <v>212</v>
      </c>
      <c r="B73" s="156" t="s">
        <v>186</v>
      </c>
      <c r="C73" s="14" t="s">
        <v>35</v>
      </c>
      <c r="D73" s="14" t="s">
        <v>74</v>
      </c>
      <c r="E73" s="158">
        <v>4310100198</v>
      </c>
      <c r="F73" s="22"/>
      <c r="G73" s="62">
        <f>G74</f>
        <v>10</v>
      </c>
      <c r="H73" s="62">
        <f>H74</f>
        <v>0</v>
      </c>
      <c r="I73" s="62">
        <f>I74</f>
        <v>0</v>
      </c>
      <c r="J73" s="5"/>
      <c r="K73" s="5"/>
    </row>
    <row r="74" spans="1:11" ht="52.5" customHeight="1">
      <c r="A74" s="50" t="s">
        <v>280</v>
      </c>
      <c r="B74" s="156" t="s">
        <v>198</v>
      </c>
      <c r="C74" s="14" t="s">
        <v>35</v>
      </c>
      <c r="D74" s="14" t="s">
        <v>74</v>
      </c>
      <c r="E74" s="158">
        <v>4310100198</v>
      </c>
      <c r="F74" s="22" t="s">
        <v>99</v>
      </c>
      <c r="G74" s="62">
        <v>10</v>
      </c>
      <c r="H74" s="62">
        <v>0</v>
      </c>
      <c r="I74" s="99">
        <f>H74/G74*100</f>
        <v>0</v>
      </c>
      <c r="J74" s="5"/>
      <c r="K74" s="5"/>
    </row>
    <row r="75" spans="1:11" ht="36.75" customHeight="1">
      <c r="A75" s="50" t="s">
        <v>213</v>
      </c>
      <c r="B75" s="156" t="s">
        <v>209</v>
      </c>
      <c r="C75" s="14" t="s">
        <v>35</v>
      </c>
      <c r="D75" s="14" t="s">
        <v>74</v>
      </c>
      <c r="E75" s="158">
        <v>4310100199</v>
      </c>
      <c r="F75" s="22"/>
      <c r="G75" s="62">
        <f>G76</f>
        <v>125</v>
      </c>
      <c r="H75" s="62">
        <f>H76</f>
        <v>125</v>
      </c>
      <c r="I75" s="62">
        <f>I76</f>
        <v>100</v>
      </c>
      <c r="J75" s="5"/>
      <c r="K75" s="5"/>
    </row>
    <row r="76" spans="1:11" ht="54.75" customHeight="1">
      <c r="A76" s="50" t="s">
        <v>281</v>
      </c>
      <c r="B76" s="156" t="s">
        <v>198</v>
      </c>
      <c r="C76" s="14" t="s">
        <v>35</v>
      </c>
      <c r="D76" s="14" t="s">
        <v>74</v>
      </c>
      <c r="E76" s="158">
        <v>4310100199</v>
      </c>
      <c r="F76" s="22" t="s">
        <v>99</v>
      </c>
      <c r="G76" s="62">
        <v>125</v>
      </c>
      <c r="H76" s="62">
        <v>125</v>
      </c>
      <c r="I76" s="99">
        <f>H76/G76*100</f>
        <v>100</v>
      </c>
      <c r="J76" s="5"/>
      <c r="K76" s="5"/>
    </row>
    <row r="77" spans="1:11" ht="36.75" customHeight="1">
      <c r="A77" s="50" t="s">
        <v>214</v>
      </c>
      <c r="B77" s="156" t="s">
        <v>210</v>
      </c>
      <c r="C77" s="14" t="s">
        <v>35</v>
      </c>
      <c r="D77" s="14" t="s">
        <v>74</v>
      </c>
      <c r="E77" s="158">
        <v>4310100202</v>
      </c>
      <c r="F77" s="22"/>
      <c r="G77" s="62">
        <f>G78</f>
        <v>50</v>
      </c>
      <c r="H77" s="62">
        <f>H78</f>
        <v>47</v>
      </c>
      <c r="I77" s="62">
        <f>I78</f>
        <v>94</v>
      </c>
      <c r="J77" s="5"/>
      <c r="K77" s="5"/>
    </row>
    <row r="78" spans="1:11" ht="57" customHeight="1">
      <c r="A78" s="50" t="s">
        <v>282</v>
      </c>
      <c r="B78" s="156" t="s">
        <v>198</v>
      </c>
      <c r="C78" s="14" t="s">
        <v>35</v>
      </c>
      <c r="D78" s="14" t="s">
        <v>74</v>
      </c>
      <c r="E78" s="158">
        <v>4310100202</v>
      </c>
      <c r="F78" s="22" t="s">
        <v>99</v>
      </c>
      <c r="G78" s="62">
        <v>50</v>
      </c>
      <c r="H78" s="62">
        <v>47</v>
      </c>
      <c r="I78" s="99">
        <f>H78/G78*100</f>
        <v>94</v>
      </c>
      <c r="J78" s="5"/>
      <c r="K78" s="5"/>
    </row>
    <row r="79" spans="1:11" ht="87.75" customHeight="1">
      <c r="A79" s="42" t="s">
        <v>132</v>
      </c>
      <c r="B79" s="52" t="s">
        <v>215</v>
      </c>
      <c r="C79" s="59" t="s">
        <v>35</v>
      </c>
      <c r="D79" s="59" t="s">
        <v>74</v>
      </c>
      <c r="E79" s="66">
        <v>4310500520</v>
      </c>
      <c r="F79" s="59"/>
      <c r="G79" s="60">
        <f>G80+G82</f>
        <v>59</v>
      </c>
      <c r="H79" s="60">
        <f>H80+H82</f>
        <v>44.7</v>
      </c>
      <c r="I79" s="98">
        <f>H79/G79*100</f>
        <v>75.76271186440678</v>
      </c>
      <c r="J79" s="5"/>
      <c r="K79" s="5"/>
    </row>
    <row r="80" spans="1:11" ht="94.5">
      <c r="A80" s="48" t="s">
        <v>133</v>
      </c>
      <c r="B80" s="156" t="s">
        <v>188</v>
      </c>
      <c r="C80" s="14" t="s">
        <v>35</v>
      </c>
      <c r="D80" s="14" t="s">
        <v>74</v>
      </c>
      <c r="E80" s="67">
        <v>4310500521</v>
      </c>
      <c r="F80" s="22"/>
      <c r="G80" s="62">
        <f>G81</f>
        <v>19</v>
      </c>
      <c r="H80" s="62">
        <f>H81</f>
        <v>5.7</v>
      </c>
      <c r="I80" s="62">
        <f>I81</f>
        <v>30</v>
      </c>
      <c r="J80" s="5"/>
      <c r="K80" s="5"/>
    </row>
    <row r="81" spans="1:11" ht="47.25">
      <c r="A81" s="48" t="s">
        <v>283</v>
      </c>
      <c r="B81" s="156" t="s">
        <v>198</v>
      </c>
      <c r="C81" s="14" t="s">
        <v>35</v>
      </c>
      <c r="D81" s="14" t="s">
        <v>74</v>
      </c>
      <c r="E81" s="67">
        <v>4310500521</v>
      </c>
      <c r="F81" s="22" t="s">
        <v>99</v>
      </c>
      <c r="G81" s="62">
        <v>19</v>
      </c>
      <c r="H81" s="62">
        <v>5.7</v>
      </c>
      <c r="I81" s="99">
        <f>H81/G81*100</f>
        <v>30</v>
      </c>
      <c r="J81" s="5"/>
      <c r="K81" s="5"/>
    </row>
    <row r="82" spans="1:11" ht="31.5">
      <c r="A82" s="48" t="s">
        <v>216</v>
      </c>
      <c r="B82" s="156" t="s">
        <v>217</v>
      </c>
      <c r="C82" s="50" t="s">
        <v>35</v>
      </c>
      <c r="D82" s="50" t="s">
        <v>74</v>
      </c>
      <c r="E82" s="65">
        <v>4310500524</v>
      </c>
      <c r="F82" s="48"/>
      <c r="G82" s="51">
        <f>G83</f>
        <v>40</v>
      </c>
      <c r="H82" s="51">
        <f>H83</f>
        <v>39</v>
      </c>
      <c r="I82" s="51">
        <f>I83</f>
        <v>97.5</v>
      </c>
      <c r="J82" s="5"/>
      <c r="K82" s="5"/>
    </row>
    <row r="83" spans="1:11" ht="47.25">
      <c r="A83" s="48" t="s">
        <v>284</v>
      </c>
      <c r="B83" s="156" t="s">
        <v>198</v>
      </c>
      <c r="C83" s="50" t="s">
        <v>35</v>
      </c>
      <c r="D83" s="50" t="s">
        <v>74</v>
      </c>
      <c r="E83" s="65">
        <v>4310500524</v>
      </c>
      <c r="F83" s="48" t="s">
        <v>99</v>
      </c>
      <c r="G83" s="51">
        <v>40</v>
      </c>
      <c r="H83" s="51">
        <v>39</v>
      </c>
      <c r="I83" s="99">
        <f>H83/G83*100</f>
        <v>97.5</v>
      </c>
      <c r="J83" s="5"/>
      <c r="K83" s="5"/>
    </row>
    <row r="84" spans="1:11" ht="73.5" customHeight="1">
      <c r="A84" s="42" t="s">
        <v>219</v>
      </c>
      <c r="B84" s="52" t="s">
        <v>218</v>
      </c>
      <c r="C84" s="59" t="s">
        <v>35</v>
      </c>
      <c r="D84" s="59" t="s">
        <v>74</v>
      </c>
      <c r="E84" s="66">
        <v>4310300490</v>
      </c>
      <c r="F84" s="48"/>
      <c r="G84" s="60">
        <f>G85+G87+G89</f>
        <v>201</v>
      </c>
      <c r="H84" s="60">
        <f>H85+H87+H89</f>
        <v>155.29999999999998</v>
      </c>
      <c r="I84" s="98">
        <f>H84/G84*100</f>
        <v>77.26368159203979</v>
      </c>
      <c r="J84" s="5"/>
      <c r="K84" s="5"/>
    </row>
    <row r="85" spans="1:11" ht="53.25" customHeight="1">
      <c r="A85" s="46" t="s">
        <v>220</v>
      </c>
      <c r="B85" s="156" t="s">
        <v>223</v>
      </c>
      <c r="C85" s="14" t="s">
        <v>35</v>
      </c>
      <c r="D85" s="14" t="s">
        <v>74</v>
      </c>
      <c r="E85" s="158">
        <v>4310300491</v>
      </c>
      <c r="F85" s="22"/>
      <c r="G85" s="23">
        <f>G86</f>
        <v>6</v>
      </c>
      <c r="H85" s="23">
        <f>H86</f>
        <v>5.7</v>
      </c>
      <c r="I85" s="23">
        <f>I86</f>
        <v>95</v>
      </c>
      <c r="J85" s="5"/>
      <c r="K85" s="5"/>
    </row>
    <row r="86" spans="1:11" ht="53.25" customHeight="1">
      <c r="A86" s="46" t="s">
        <v>285</v>
      </c>
      <c r="B86" s="156" t="s">
        <v>198</v>
      </c>
      <c r="C86" s="14" t="s">
        <v>35</v>
      </c>
      <c r="D86" s="14" t="s">
        <v>74</v>
      </c>
      <c r="E86" s="158">
        <v>4310300491</v>
      </c>
      <c r="F86" s="22" t="s">
        <v>99</v>
      </c>
      <c r="G86" s="23">
        <v>6</v>
      </c>
      <c r="H86" s="75">
        <v>5.7</v>
      </c>
      <c r="I86" s="99">
        <f>H86/G86*100</f>
        <v>95</v>
      </c>
      <c r="J86" s="5"/>
      <c r="K86" s="5"/>
    </row>
    <row r="87" spans="1:11" ht="63.75" customHeight="1">
      <c r="A87" s="46" t="s">
        <v>221</v>
      </c>
      <c r="B87" s="156" t="s">
        <v>224</v>
      </c>
      <c r="C87" s="14" t="s">
        <v>35</v>
      </c>
      <c r="D87" s="14" t="s">
        <v>74</v>
      </c>
      <c r="E87" s="158">
        <v>4310300497</v>
      </c>
      <c r="F87" s="22"/>
      <c r="G87" s="23">
        <f>G88</f>
        <v>45</v>
      </c>
      <c r="H87" s="23">
        <f>H88</f>
        <v>0</v>
      </c>
      <c r="I87" s="23">
        <f>I88</f>
        <v>0</v>
      </c>
      <c r="J87" s="5"/>
      <c r="K87" s="5"/>
    </row>
    <row r="88" spans="1:11" ht="63.75" customHeight="1">
      <c r="A88" s="46" t="s">
        <v>286</v>
      </c>
      <c r="B88" s="156" t="s">
        <v>198</v>
      </c>
      <c r="C88" s="14" t="s">
        <v>35</v>
      </c>
      <c r="D88" s="14" t="s">
        <v>74</v>
      </c>
      <c r="E88" s="158">
        <v>4310300497</v>
      </c>
      <c r="F88" s="22" t="s">
        <v>99</v>
      </c>
      <c r="G88" s="23">
        <v>45</v>
      </c>
      <c r="H88" s="75">
        <v>0</v>
      </c>
      <c r="I88" s="99">
        <f>H88/G88*100</f>
        <v>0</v>
      </c>
      <c r="J88" s="5"/>
      <c r="K88" s="5"/>
    </row>
    <row r="89" spans="1:11" ht="65.25" customHeight="1">
      <c r="A89" s="46" t="s">
        <v>222</v>
      </c>
      <c r="B89" s="156" t="s">
        <v>225</v>
      </c>
      <c r="C89" s="14" t="s">
        <v>35</v>
      </c>
      <c r="D89" s="14" t="s">
        <v>74</v>
      </c>
      <c r="E89" s="158">
        <v>4310300494</v>
      </c>
      <c r="F89" s="22"/>
      <c r="G89" s="23">
        <f>G90</f>
        <v>150</v>
      </c>
      <c r="H89" s="23">
        <f>H90</f>
        <v>149.6</v>
      </c>
      <c r="I89" s="23">
        <f>I90</f>
        <v>99.73333333333333</v>
      </c>
      <c r="J89" s="5"/>
      <c r="K89" s="5"/>
    </row>
    <row r="90" spans="1:11" ht="65.25" customHeight="1">
      <c r="A90" s="46" t="s">
        <v>287</v>
      </c>
      <c r="B90" s="156" t="s">
        <v>198</v>
      </c>
      <c r="C90" s="14" t="s">
        <v>35</v>
      </c>
      <c r="D90" s="14" t="s">
        <v>74</v>
      </c>
      <c r="E90" s="158">
        <v>4310300494</v>
      </c>
      <c r="F90" s="22" t="s">
        <v>99</v>
      </c>
      <c r="G90" s="23">
        <v>150</v>
      </c>
      <c r="H90" s="75">
        <v>149.6</v>
      </c>
      <c r="I90" s="99">
        <f>H90/G90*100</f>
        <v>99.73333333333333</v>
      </c>
      <c r="J90" s="5"/>
      <c r="K90" s="5"/>
    </row>
    <row r="91" spans="1:11" ht="141.75">
      <c r="A91" s="44" t="s">
        <v>135</v>
      </c>
      <c r="B91" s="54" t="s">
        <v>226</v>
      </c>
      <c r="C91" s="59" t="s">
        <v>35</v>
      </c>
      <c r="D91" s="59" t="s">
        <v>74</v>
      </c>
      <c r="E91" s="66">
        <v>4310400530</v>
      </c>
      <c r="F91" s="59"/>
      <c r="G91" s="60">
        <f>G92</f>
        <v>10</v>
      </c>
      <c r="H91" s="60">
        <f>H92</f>
        <v>5.7</v>
      </c>
      <c r="I91" s="98">
        <f>H91/G91*100</f>
        <v>57.00000000000001</v>
      </c>
      <c r="J91" s="5"/>
      <c r="K91" s="5"/>
    </row>
    <row r="92" spans="1:11" ht="47.25">
      <c r="A92" s="46" t="s">
        <v>136</v>
      </c>
      <c r="B92" s="49" t="s">
        <v>187</v>
      </c>
      <c r="C92" s="14" t="s">
        <v>35</v>
      </c>
      <c r="D92" s="14" t="s">
        <v>74</v>
      </c>
      <c r="E92" s="67">
        <v>4310400534</v>
      </c>
      <c r="F92" s="22"/>
      <c r="G92" s="23">
        <f>G93</f>
        <v>10</v>
      </c>
      <c r="H92" s="23">
        <f>H93</f>
        <v>5.7</v>
      </c>
      <c r="I92" s="23">
        <f>I93</f>
        <v>57.00000000000001</v>
      </c>
      <c r="J92" s="5"/>
      <c r="K92" s="5"/>
    </row>
    <row r="93" spans="1:11" ht="53.25" customHeight="1">
      <c r="A93" s="46" t="s">
        <v>288</v>
      </c>
      <c r="B93" s="156" t="s">
        <v>198</v>
      </c>
      <c r="C93" s="14" t="s">
        <v>35</v>
      </c>
      <c r="D93" s="14" t="s">
        <v>74</v>
      </c>
      <c r="E93" s="67">
        <v>4310400534</v>
      </c>
      <c r="F93" s="22" t="s">
        <v>99</v>
      </c>
      <c r="G93" s="23">
        <v>10</v>
      </c>
      <c r="H93" s="75">
        <v>5.7</v>
      </c>
      <c r="I93" s="99">
        <f>H93/G93*100</f>
        <v>57.00000000000001</v>
      </c>
      <c r="J93" s="5"/>
      <c r="K93" s="5"/>
    </row>
    <row r="94" spans="1:11" ht="213" customHeight="1">
      <c r="A94" s="44" t="s">
        <v>137</v>
      </c>
      <c r="B94" s="54" t="s">
        <v>227</v>
      </c>
      <c r="C94" s="59" t="s">
        <v>35</v>
      </c>
      <c r="D94" s="59" t="s">
        <v>74</v>
      </c>
      <c r="E94" s="66">
        <v>4310600540</v>
      </c>
      <c r="F94" s="59"/>
      <c r="G94" s="60">
        <f>G95+G97+G99</f>
        <v>95</v>
      </c>
      <c r="H94" s="60">
        <f>H95+H97+H99</f>
        <v>85.7</v>
      </c>
      <c r="I94" s="98">
        <f>H94/G94*100</f>
        <v>90.21052631578948</v>
      </c>
      <c r="J94" s="5"/>
      <c r="K94" s="5"/>
    </row>
    <row r="95" spans="1:11" ht="47.25">
      <c r="A95" s="46" t="s">
        <v>138</v>
      </c>
      <c r="B95" s="156" t="s">
        <v>228</v>
      </c>
      <c r="C95" s="14" t="s">
        <v>35</v>
      </c>
      <c r="D95" s="14" t="s">
        <v>74</v>
      </c>
      <c r="E95" s="158">
        <v>4310600546</v>
      </c>
      <c r="F95" s="22"/>
      <c r="G95" s="23">
        <f>G96</f>
        <v>40</v>
      </c>
      <c r="H95" s="23">
        <f>H96</f>
        <v>40</v>
      </c>
      <c r="I95" s="23">
        <f>I96</f>
        <v>100</v>
      </c>
      <c r="J95" s="5"/>
      <c r="K95" s="5"/>
    </row>
    <row r="96" spans="1:11" ht="31.5">
      <c r="A96" s="46" t="s">
        <v>290</v>
      </c>
      <c r="B96" s="156" t="s">
        <v>289</v>
      </c>
      <c r="C96" s="14" t="s">
        <v>35</v>
      </c>
      <c r="D96" s="14" t="s">
        <v>74</v>
      </c>
      <c r="E96" s="158">
        <v>4310600546</v>
      </c>
      <c r="F96" s="22" t="s">
        <v>189</v>
      </c>
      <c r="G96" s="23">
        <v>40</v>
      </c>
      <c r="H96" s="75">
        <v>40</v>
      </c>
      <c r="I96" s="99">
        <f>H96/G96*100</f>
        <v>100</v>
      </c>
      <c r="J96" s="5"/>
      <c r="K96" s="5"/>
    </row>
    <row r="97" spans="1:11" ht="50.25" customHeight="1">
      <c r="A97" s="46" t="s">
        <v>139</v>
      </c>
      <c r="B97" s="156" t="s">
        <v>229</v>
      </c>
      <c r="C97" s="14" t="s">
        <v>35</v>
      </c>
      <c r="D97" s="14" t="s">
        <v>74</v>
      </c>
      <c r="E97" s="158">
        <v>4310600547</v>
      </c>
      <c r="F97" s="22"/>
      <c r="G97" s="23">
        <f>G98</f>
        <v>40</v>
      </c>
      <c r="H97" s="23">
        <f>H98</f>
        <v>40</v>
      </c>
      <c r="I97" s="23">
        <f>I98</f>
        <v>100</v>
      </c>
      <c r="J97" s="5"/>
      <c r="K97" s="5"/>
    </row>
    <row r="98" spans="1:11" ht="50.25" customHeight="1">
      <c r="A98" s="46" t="s">
        <v>291</v>
      </c>
      <c r="B98" s="156" t="s">
        <v>198</v>
      </c>
      <c r="C98" s="14" t="s">
        <v>35</v>
      </c>
      <c r="D98" s="14" t="s">
        <v>74</v>
      </c>
      <c r="E98" s="158">
        <v>4310600547</v>
      </c>
      <c r="F98" s="22" t="s">
        <v>99</v>
      </c>
      <c r="G98" s="23">
        <v>40</v>
      </c>
      <c r="H98" s="75">
        <v>40</v>
      </c>
      <c r="I98" s="99">
        <f>H98/G98*100</f>
        <v>100</v>
      </c>
      <c r="J98" s="5"/>
      <c r="K98" s="5"/>
    </row>
    <row r="99" spans="1:11" ht="90.75" customHeight="1">
      <c r="A99" s="46" t="s">
        <v>231</v>
      </c>
      <c r="B99" s="156" t="s">
        <v>230</v>
      </c>
      <c r="C99" s="14" t="s">
        <v>35</v>
      </c>
      <c r="D99" s="14" t="s">
        <v>74</v>
      </c>
      <c r="E99" s="158">
        <v>4310600542</v>
      </c>
      <c r="F99" s="22"/>
      <c r="G99" s="23">
        <f>G100</f>
        <v>15</v>
      </c>
      <c r="H99" s="23">
        <f>H100</f>
        <v>5.7</v>
      </c>
      <c r="I99" s="23">
        <f>I100</f>
        <v>38</v>
      </c>
      <c r="J99" s="5"/>
      <c r="K99" s="5"/>
    </row>
    <row r="100" spans="1:11" ht="51" customHeight="1">
      <c r="A100" s="46" t="s">
        <v>292</v>
      </c>
      <c r="B100" s="156" t="s">
        <v>198</v>
      </c>
      <c r="C100" s="14" t="s">
        <v>35</v>
      </c>
      <c r="D100" s="14" t="s">
        <v>74</v>
      </c>
      <c r="E100" s="158">
        <v>4310600542</v>
      </c>
      <c r="F100" s="22" t="s">
        <v>99</v>
      </c>
      <c r="G100" s="23">
        <v>15</v>
      </c>
      <c r="H100" s="75">
        <v>5.7</v>
      </c>
      <c r="I100" s="99">
        <f>H100/G100*100</f>
        <v>38</v>
      </c>
      <c r="J100" s="5"/>
      <c r="K100" s="5"/>
    </row>
    <row r="101" spans="1:11" ht="103.5" customHeight="1">
      <c r="A101" s="44" t="s">
        <v>140</v>
      </c>
      <c r="B101" s="54" t="s">
        <v>232</v>
      </c>
      <c r="C101" s="59" t="s">
        <v>35</v>
      </c>
      <c r="D101" s="59" t="s">
        <v>74</v>
      </c>
      <c r="E101" s="66">
        <v>4310700550</v>
      </c>
      <c r="F101" s="59"/>
      <c r="G101" s="60">
        <f>G102</f>
        <v>10</v>
      </c>
      <c r="H101" s="60">
        <f>H102</f>
        <v>5.7</v>
      </c>
      <c r="I101" s="98">
        <f>H101/G101*100</f>
        <v>57.00000000000001</v>
      </c>
      <c r="J101" s="5"/>
      <c r="K101" s="5"/>
    </row>
    <row r="102" spans="1:11" ht="66" customHeight="1">
      <c r="A102" s="46" t="s">
        <v>233</v>
      </c>
      <c r="B102" s="49" t="s">
        <v>182</v>
      </c>
      <c r="C102" s="14" t="s">
        <v>35</v>
      </c>
      <c r="D102" s="14" t="s">
        <v>74</v>
      </c>
      <c r="E102" s="67">
        <v>4310700550</v>
      </c>
      <c r="F102" s="22"/>
      <c r="G102" s="23">
        <f>G103</f>
        <v>10</v>
      </c>
      <c r="H102" s="23">
        <f>H103</f>
        <v>5.7</v>
      </c>
      <c r="I102" s="23">
        <f>I103</f>
        <v>57.00000000000001</v>
      </c>
      <c r="J102" s="5"/>
      <c r="K102" s="5"/>
    </row>
    <row r="103" spans="1:11" ht="57.75" customHeight="1">
      <c r="A103" s="46" t="s">
        <v>293</v>
      </c>
      <c r="B103" s="156" t="s">
        <v>198</v>
      </c>
      <c r="C103" s="14" t="s">
        <v>35</v>
      </c>
      <c r="D103" s="14" t="s">
        <v>74</v>
      </c>
      <c r="E103" s="67">
        <v>4310700550</v>
      </c>
      <c r="F103" s="22" t="s">
        <v>99</v>
      </c>
      <c r="G103" s="23">
        <v>10</v>
      </c>
      <c r="H103" s="75">
        <v>5.7</v>
      </c>
      <c r="I103" s="99">
        <f>H103/G103*100</f>
        <v>57.00000000000001</v>
      </c>
      <c r="J103" s="5"/>
      <c r="K103" s="5"/>
    </row>
    <row r="104" spans="1:11" s="77" customFormat="1" ht="113.25" customHeight="1">
      <c r="A104" s="44" t="s">
        <v>141</v>
      </c>
      <c r="B104" s="54" t="s">
        <v>234</v>
      </c>
      <c r="C104" s="59" t="s">
        <v>35</v>
      </c>
      <c r="D104" s="59" t="s">
        <v>74</v>
      </c>
      <c r="E104" s="66">
        <v>4310700560</v>
      </c>
      <c r="F104" s="59"/>
      <c r="G104" s="60">
        <f>G105</f>
        <v>10</v>
      </c>
      <c r="H104" s="60">
        <f>H105</f>
        <v>5.7</v>
      </c>
      <c r="I104" s="150">
        <f>H104/G104*100</f>
        <v>57.00000000000001</v>
      </c>
      <c r="J104" s="76"/>
      <c r="K104" s="76"/>
    </row>
    <row r="105" spans="1:11" ht="31.5">
      <c r="A105" s="46" t="s">
        <v>142</v>
      </c>
      <c r="B105" s="156" t="s">
        <v>235</v>
      </c>
      <c r="C105" s="22" t="s">
        <v>35</v>
      </c>
      <c r="D105" s="22" t="s">
        <v>74</v>
      </c>
      <c r="E105" s="67">
        <v>4310700565</v>
      </c>
      <c r="F105" s="22"/>
      <c r="G105" s="23">
        <f>G106</f>
        <v>10</v>
      </c>
      <c r="H105" s="23">
        <f>H106</f>
        <v>5.7</v>
      </c>
      <c r="I105" s="99">
        <f>H105/G105*100</f>
        <v>57.00000000000001</v>
      </c>
      <c r="J105" s="5"/>
      <c r="K105" s="5"/>
    </row>
    <row r="106" spans="1:11" ht="47.25">
      <c r="A106" s="46" t="s">
        <v>259</v>
      </c>
      <c r="B106" s="156" t="s">
        <v>198</v>
      </c>
      <c r="C106" s="22" t="s">
        <v>35</v>
      </c>
      <c r="D106" s="22" t="s">
        <v>74</v>
      </c>
      <c r="E106" s="67">
        <v>4310700565</v>
      </c>
      <c r="F106" s="22" t="s">
        <v>99</v>
      </c>
      <c r="G106" s="23">
        <v>10</v>
      </c>
      <c r="H106" s="75">
        <v>5.7</v>
      </c>
      <c r="I106" s="99">
        <f>H106/G106*100</f>
        <v>57.00000000000001</v>
      </c>
      <c r="J106" s="5"/>
      <c r="K106" s="5"/>
    </row>
    <row r="107" spans="1:11" ht="141.75">
      <c r="A107" s="44" t="s">
        <v>143</v>
      </c>
      <c r="B107" s="54" t="s">
        <v>236</v>
      </c>
      <c r="C107" s="59" t="s">
        <v>35</v>
      </c>
      <c r="D107" s="59" t="s">
        <v>74</v>
      </c>
      <c r="E107" s="66">
        <v>4310800500</v>
      </c>
      <c r="F107" s="59"/>
      <c r="G107" s="60">
        <f>G108+G110+G112+G114+G116</f>
        <v>250</v>
      </c>
      <c r="H107" s="60">
        <f>H108+H110+H112+H114+H116</f>
        <v>126.8</v>
      </c>
      <c r="I107" s="150">
        <f>H107/G107*100</f>
        <v>50.72</v>
      </c>
      <c r="J107" s="5"/>
      <c r="K107" s="5"/>
    </row>
    <row r="108" spans="1:11" ht="78.75">
      <c r="A108" s="46" t="s">
        <v>144</v>
      </c>
      <c r="B108" s="156" t="s">
        <v>237</v>
      </c>
      <c r="C108" s="22" t="s">
        <v>35</v>
      </c>
      <c r="D108" s="22" t="s">
        <v>74</v>
      </c>
      <c r="E108" s="158">
        <v>4310800571</v>
      </c>
      <c r="F108" s="22"/>
      <c r="G108" s="23">
        <f>G109</f>
        <v>10</v>
      </c>
      <c r="H108" s="23">
        <f>H109</f>
        <v>0</v>
      </c>
      <c r="I108" s="23">
        <f>I109</f>
        <v>0</v>
      </c>
      <c r="J108" s="5"/>
      <c r="K108" s="5"/>
    </row>
    <row r="109" spans="1:11" ht="47.25">
      <c r="A109" s="46" t="s">
        <v>294</v>
      </c>
      <c r="B109" s="156" t="s">
        <v>198</v>
      </c>
      <c r="C109" s="22" t="s">
        <v>35</v>
      </c>
      <c r="D109" s="22" t="s">
        <v>74</v>
      </c>
      <c r="E109" s="158">
        <v>4310800571</v>
      </c>
      <c r="F109" s="22" t="s">
        <v>99</v>
      </c>
      <c r="G109" s="23">
        <v>10</v>
      </c>
      <c r="H109" s="75">
        <v>0</v>
      </c>
      <c r="I109" s="99">
        <f>H109/G109*100</f>
        <v>0</v>
      </c>
      <c r="J109" s="5"/>
      <c r="K109" s="5"/>
    </row>
    <row r="110" spans="1:11" ht="47.25">
      <c r="A110" s="46" t="s">
        <v>260</v>
      </c>
      <c r="B110" s="156" t="s">
        <v>238</v>
      </c>
      <c r="C110" s="22" t="s">
        <v>35</v>
      </c>
      <c r="D110" s="22" t="s">
        <v>74</v>
      </c>
      <c r="E110" s="158">
        <v>4310800576</v>
      </c>
      <c r="F110" s="22"/>
      <c r="G110" s="23">
        <f>G111</f>
        <v>135</v>
      </c>
      <c r="H110" s="23">
        <f>H111</f>
        <v>81.3</v>
      </c>
      <c r="I110" s="23">
        <f>I111</f>
        <v>60.22222222222222</v>
      </c>
      <c r="J110" s="5"/>
      <c r="K110" s="5"/>
    </row>
    <row r="111" spans="1:11" ht="47.25">
      <c r="A111" s="46" t="s">
        <v>295</v>
      </c>
      <c r="B111" s="156" t="s">
        <v>198</v>
      </c>
      <c r="C111" s="22" t="s">
        <v>35</v>
      </c>
      <c r="D111" s="22" t="s">
        <v>74</v>
      </c>
      <c r="E111" s="158">
        <v>4310800576</v>
      </c>
      <c r="F111" s="22" t="s">
        <v>99</v>
      </c>
      <c r="G111" s="23">
        <v>135</v>
      </c>
      <c r="H111" s="75">
        <v>81.3</v>
      </c>
      <c r="I111" s="99">
        <f>H111/G111*100</f>
        <v>60.22222222222222</v>
      </c>
      <c r="J111" s="5"/>
      <c r="K111" s="5"/>
    </row>
    <row r="112" spans="1:11" ht="110.25">
      <c r="A112" s="46" t="s">
        <v>261</v>
      </c>
      <c r="B112" s="156" t="s">
        <v>239</v>
      </c>
      <c r="C112" s="22" t="s">
        <v>35</v>
      </c>
      <c r="D112" s="22" t="s">
        <v>74</v>
      </c>
      <c r="E112" s="158">
        <v>4310800580</v>
      </c>
      <c r="F112" s="22"/>
      <c r="G112" s="23">
        <f>G113</f>
        <v>55</v>
      </c>
      <c r="H112" s="23">
        <f>H113</f>
        <v>0</v>
      </c>
      <c r="I112" s="23">
        <f>I113</f>
        <v>0</v>
      </c>
      <c r="J112" s="5"/>
      <c r="K112" s="5"/>
    </row>
    <row r="113" spans="1:11" ht="47.25">
      <c r="A113" s="46" t="s">
        <v>296</v>
      </c>
      <c r="B113" s="156" t="s">
        <v>198</v>
      </c>
      <c r="C113" s="22" t="s">
        <v>35</v>
      </c>
      <c r="D113" s="22" t="s">
        <v>74</v>
      </c>
      <c r="E113" s="158">
        <v>4310800580</v>
      </c>
      <c r="F113" s="22" t="s">
        <v>99</v>
      </c>
      <c r="G113" s="23">
        <v>55</v>
      </c>
      <c r="H113" s="75">
        <v>0</v>
      </c>
      <c r="I113" s="99">
        <f>H113/G113*100</f>
        <v>0</v>
      </c>
      <c r="J113" s="5"/>
      <c r="K113" s="5"/>
    </row>
    <row r="114" spans="1:11" ht="47.25">
      <c r="A114" s="46" t="s">
        <v>262</v>
      </c>
      <c r="B114" s="156" t="s">
        <v>240</v>
      </c>
      <c r="C114" s="22" t="s">
        <v>35</v>
      </c>
      <c r="D114" s="22" t="s">
        <v>74</v>
      </c>
      <c r="E114" s="158">
        <v>4310800581</v>
      </c>
      <c r="F114" s="22"/>
      <c r="G114" s="23">
        <f>G115</f>
        <v>40</v>
      </c>
      <c r="H114" s="23">
        <f>H115</f>
        <v>39.8</v>
      </c>
      <c r="I114" s="23">
        <f>I115</f>
        <v>99.49999999999999</v>
      </c>
      <c r="J114" s="5"/>
      <c r="K114" s="5"/>
    </row>
    <row r="115" spans="1:11" ht="47.25">
      <c r="A115" s="46" t="s">
        <v>297</v>
      </c>
      <c r="B115" s="156" t="s">
        <v>198</v>
      </c>
      <c r="C115" s="22" t="s">
        <v>35</v>
      </c>
      <c r="D115" s="22" t="s">
        <v>74</v>
      </c>
      <c r="E115" s="158">
        <v>4310800581</v>
      </c>
      <c r="F115" s="22" t="s">
        <v>99</v>
      </c>
      <c r="G115" s="23">
        <v>40</v>
      </c>
      <c r="H115" s="75">
        <v>39.8</v>
      </c>
      <c r="I115" s="99">
        <f>H115/G115*100</f>
        <v>99.49999999999999</v>
      </c>
      <c r="J115" s="5"/>
      <c r="K115" s="5"/>
    </row>
    <row r="116" spans="1:11" ht="47.25">
      <c r="A116" s="46" t="s">
        <v>263</v>
      </c>
      <c r="B116" s="156" t="s">
        <v>190</v>
      </c>
      <c r="C116" s="22" t="s">
        <v>35</v>
      </c>
      <c r="D116" s="22" t="s">
        <v>74</v>
      </c>
      <c r="E116" s="158">
        <v>4310800572</v>
      </c>
      <c r="F116" s="22"/>
      <c r="G116" s="23">
        <f>G117</f>
        <v>10</v>
      </c>
      <c r="H116" s="23">
        <f>H117</f>
        <v>5.7</v>
      </c>
      <c r="I116" s="23">
        <f>I117</f>
        <v>57.00000000000001</v>
      </c>
      <c r="J116" s="5"/>
      <c r="K116" s="5"/>
    </row>
    <row r="117" spans="1:11" ht="47.25">
      <c r="A117" s="46" t="s">
        <v>298</v>
      </c>
      <c r="B117" s="156" t="s">
        <v>198</v>
      </c>
      <c r="C117" s="22" t="s">
        <v>35</v>
      </c>
      <c r="D117" s="22" t="s">
        <v>74</v>
      </c>
      <c r="E117" s="158">
        <v>4310800572</v>
      </c>
      <c r="F117" s="22" t="s">
        <v>99</v>
      </c>
      <c r="G117" s="23">
        <v>10</v>
      </c>
      <c r="H117" s="75">
        <v>5.7</v>
      </c>
      <c r="I117" s="99">
        <f>H117/G117*100</f>
        <v>57.00000000000001</v>
      </c>
      <c r="J117" s="5"/>
      <c r="K117" s="5"/>
    </row>
    <row r="118" spans="1:11" ht="17.25" customHeight="1">
      <c r="A118" s="103" t="s">
        <v>34</v>
      </c>
      <c r="B118" s="124" t="s">
        <v>145</v>
      </c>
      <c r="C118" s="125" t="s">
        <v>35</v>
      </c>
      <c r="D118" s="103" t="s">
        <v>15</v>
      </c>
      <c r="E118" s="127"/>
      <c r="F118" s="127"/>
      <c r="G118" s="128">
        <f>G119</f>
        <v>2418.5</v>
      </c>
      <c r="H118" s="128">
        <f>H119</f>
        <v>2375.7</v>
      </c>
      <c r="I118" s="132">
        <f>H118/G118*100</f>
        <v>98.2303080421749</v>
      </c>
      <c r="J118" s="5"/>
      <c r="K118" s="5"/>
    </row>
    <row r="119" spans="1:11" ht="15.75">
      <c r="A119" s="108" t="s">
        <v>146</v>
      </c>
      <c r="B119" s="117" t="s">
        <v>18</v>
      </c>
      <c r="C119" s="113" t="s">
        <v>35</v>
      </c>
      <c r="D119" s="108" t="s">
        <v>19</v>
      </c>
      <c r="E119" s="136"/>
      <c r="F119" s="136"/>
      <c r="G119" s="115">
        <f>G120+G127+G142</f>
        <v>2418.5</v>
      </c>
      <c r="H119" s="115">
        <f>H120+H127+H142</f>
        <v>2375.7</v>
      </c>
      <c r="I119" s="118">
        <f>H119/G119*100</f>
        <v>98.2303080421749</v>
      </c>
      <c r="J119" s="5"/>
      <c r="K119" s="5"/>
    </row>
    <row r="120" spans="1:11" ht="137.25" customHeight="1">
      <c r="A120" s="42" t="s">
        <v>147</v>
      </c>
      <c r="B120" s="78" t="s">
        <v>251</v>
      </c>
      <c r="C120" s="59" t="s">
        <v>35</v>
      </c>
      <c r="D120" s="13" t="s">
        <v>19</v>
      </c>
      <c r="E120" s="66">
        <v>4500100200</v>
      </c>
      <c r="F120" s="149"/>
      <c r="G120" s="84">
        <f>G121+G123+G126</f>
        <v>500</v>
      </c>
      <c r="H120" s="84">
        <f>H121+H123+H126</f>
        <v>494.2</v>
      </c>
      <c r="I120" s="84">
        <f>H120/G120*100</f>
        <v>98.83999999999999</v>
      </c>
      <c r="J120" s="5"/>
      <c r="K120" s="5"/>
    </row>
    <row r="121" spans="1:11" ht="47.25">
      <c r="A121" s="46" t="s">
        <v>148</v>
      </c>
      <c r="B121" s="156" t="s">
        <v>252</v>
      </c>
      <c r="C121" s="14" t="s">
        <v>35</v>
      </c>
      <c r="D121" s="14" t="s">
        <v>19</v>
      </c>
      <c r="E121" s="67">
        <v>4500100201</v>
      </c>
      <c r="F121" s="22"/>
      <c r="G121" s="62">
        <f>G122</f>
        <v>120</v>
      </c>
      <c r="H121" s="62">
        <f>H122</f>
        <v>115</v>
      </c>
      <c r="I121" s="62">
        <f>I122</f>
        <v>95.83333333333334</v>
      </c>
      <c r="J121" s="5"/>
      <c r="K121" s="5"/>
    </row>
    <row r="122" spans="1:11" ht="47.25">
      <c r="A122" s="46" t="s">
        <v>299</v>
      </c>
      <c r="B122" s="156" t="s">
        <v>198</v>
      </c>
      <c r="C122" s="14" t="s">
        <v>35</v>
      </c>
      <c r="D122" s="14" t="s">
        <v>19</v>
      </c>
      <c r="E122" s="67">
        <v>4500100201</v>
      </c>
      <c r="F122" s="22" t="s">
        <v>99</v>
      </c>
      <c r="G122" s="62">
        <v>120</v>
      </c>
      <c r="H122" s="23">
        <v>115</v>
      </c>
      <c r="I122" s="99">
        <f>H122/G122*100</f>
        <v>95.83333333333334</v>
      </c>
      <c r="J122" s="5"/>
      <c r="K122" s="5"/>
    </row>
    <row r="123" spans="1:11" ht="63">
      <c r="A123" s="46" t="s">
        <v>149</v>
      </c>
      <c r="B123" s="156" t="s">
        <v>253</v>
      </c>
      <c r="C123" s="14" t="s">
        <v>35</v>
      </c>
      <c r="D123" s="14" t="s">
        <v>19</v>
      </c>
      <c r="E123" s="67">
        <v>4500100203</v>
      </c>
      <c r="F123" s="22"/>
      <c r="G123" s="62">
        <f>G124</f>
        <v>180</v>
      </c>
      <c r="H123" s="62">
        <f>H124</f>
        <v>180</v>
      </c>
      <c r="I123" s="62">
        <f>I124</f>
        <v>100</v>
      </c>
      <c r="J123" s="5"/>
      <c r="K123" s="5"/>
    </row>
    <row r="124" spans="1:11" ht="47.25">
      <c r="A124" s="46" t="s">
        <v>300</v>
      </c>
      <c r="B124" s="156" t="s">
        <v>198</v>
      </c>
      <c r="C124" s="14" t="s">
        <v>35</v>
      </c>
      <c r="D124" s="14" t="s">
        <v>19</v>
      </c>
      <c r="E124" s="67">
        <v>4500100203</v>
      </c>
      <c r="F124" s="22" t="s">
        <v>99</v>
      </c>
      <c r="G124" s="62">
        <v>180</v>
      </c>
      <c r="H124" s="62">
        <v>180</v>
      </c>
      <c r="I124" s="99">
        <f>H124/G124*100</f>
        <v>100</v>
      </c>
      <c r="J124" s="5"/>
      <c r="K124" s="5"/>
    </row>
    <row r="125" spans="1:11" ht="43.5" customHeight="1">
      <c r="A125" s="46" t="s">
        <v>150</v>
      </c>
      <c r="B125" s="156" t="s">
        <v>254</v>
      </c>
      <c r="C125" s="14" t="s">
        <v>35</v>
      </c>
      <c r="D125" s="14" t="s">
        <v>19</v>
      </c>
      <c r="E125" s="67">
        <v>4500100208</v>
      </c>
      <c r="F125" s="22"/>
      <c r="G125" s="62">
        <f>G126</f>
        <v>200</v>
      </c>
      <c r="H125" s="62">
        <f>H126</f>
        <v>199.2</v>
      </c>
      <c r="I125" s="62">
        <f>I126</f>
        <v>99.6</v>
      </c>
      <c r="J125" s="5"/>
      <c r="K125" s="5"/>
    </row>
    <row r="126" spans="1:11" ht="51" customHeight="1">
      <c r="A126" s="46" t="s">
        <v>301</v>
      </c>
      <c r="B126" s="156" t="s">
        <v>198</v>
      </c>
      <c r="C126" s="14" t="s">
        <v>35</v>
      </c>
      <c r="D126" s="14" t="s">
        <v>19</v>
      </c>
      <c r="E126" s="67">
        <v>4500100208</v>
      </c>
      <c r="F126" s="22" t="s">
        <v>99</v>
      </c>
      <c r="G126" s="62">
        <v>200</v>
      </c>
      <c r="H126" s="62">
        <v>199.2</v>
      </c>
      <c r="I126" s="99">
        <f>H126/G126*100</f>
        <v>99.6</v>
      </c>
      <c r="J126" s="5"/>
      <c r="K126" s="5"/>
    </row>
    <row r="127" spans="1:11" ht="105.75" customHeight="1">
      <c r="A127" s="13" t="s">
        <v>151</v>
      </c>
      <c r="B127" s="78" t="s">
        <v>241</v>
      </c>
      <c r="C127" s="59" t="s">
        <v>35</v>
      </c>
      <c r="D127" s="13" t="s">
        <v>19</v>
      </c>
      <c r="E127" s="66">
        <v>4500300200</v>
      </c>
      <c r="F127" s="22"/>
      <c r="G127" s="60">
        <f>G128+G130+G132+G134+G136+G138+G140</f>
        <v>428.5</v>
      </c>
      <c r="H127" s="60">
        <f>H128+H130+H132+H134+H136+H138+H140</f>
        <v>394.59999999999997</v>
      </c>
      <c r="I127" s="98">
        <f>H127/G127*100</f>
        <v>92.0886814469078</v>
      </c>
      <c r="J127" s="5"/>
      <c r="K127" s="5"/>
    </row>
    <row r="128" spans="1:11" ht="33.75" customHeight="1">
      <c r="A128" s="46" t="s">
        <v>152</v>
      </c>
      <c r="B128" s="156" t="s">
        <v>246</v>
      </c>
      <c r="C128" s="22" t="s">
        <v>35</v>
      </c>
      <c r="D128" s="22" t="s">
        <v>19</v>
      </c>
      <c r="E128" s="158">
        <v>4500300211</v>
      </c>
      <c r="F128" s="22"/>
      <c r="G128" s="62">
        <f>G129</f>
        <v>210</v>
      </c>
      <c r="H128" s="62">
        <f>H129</f>
        <v>190.5</v>
      </c>
      <c r="I128" s="62">
        <f>I129</f>
        <v>90.71428571428571</v>
      </c>
      <c r="J128" s="5"/>
      <c r="K128" s="5"/>
    </row>
    <row r="129" spans="1:11" ht="49.5" customHeight="1">
      <c r="A129" s="46" t="s">
        <v>302</v>
      </c>
      <c r="B129" s="156" t="s">
        <v>111</v>
      </c>
      <c r="C129" s="22" t="s">
        <v>35</v>
      </c>
      <c r="D129" s="22" t="s">
        <v>19</v>
      </c>
      <c r="E129" s="158">
        <v>4500300211</v>
      </c>
      <c r="F129" s="22" t="s">
        <v>99</v>
      </c>
      <c r="G129" s="62">
        <v>210</v>
      </c>
      <c r="H129" s="62">
        <v>190.5</v>
      </c>
      <c r="I129" s="99">
        <f>H129/G129*100</f>
        <v>90.71428571428571</v>
      </c>
      <c r="J129" s="5"/>
      <c r="K129" s="5"/>
    </row>
    <row r="130" spans="1:11" ht="52.5" customHeight="1">
      <c r="A130" s="46" t="s">
        <v>153</v>
      </c>
      <c r="B130" s="156" t="s">
        <v>247</v>
      </c>
      <c r="C130" s="22" t="s">
        <v>35</v>
      </c>
      <c r="D130" s="22" t="s">
        <v>19</v>
      </c>
      <c r="E130" s="158">
        <v>4500300212</v>
      </c>
      <c r="F130" s="22"/>
      <c r="G130" s="62">
        <f>G131</f>
        <v>13.5</v>
      </c>
      <c r="H130" s="62">
        <f>H131</f>
        <v>13.2</v>
      </c>
      <c r="I130" s="62">
        <f>I131</f>
        <v>97.77777777777777</v>
      </c>
      <c r="J130" s="5"/>
      <c r="K130" s="5"/>
    </row>
    <row r="131" spans="1:11" ht="52.5" customHeight="1">
      <c r="A131" s="46" t="s">
        <v>303</v>
      </c>
      <c r="B131" s="156" t="s">
        <v>111</v>
      </c>
      <c r="C131" s="22" t="s">
        <v>35</v>
      </c>
      <c r="D131" s="22" t="s">
        <v>19</v>
      </c>
      <c r="E131" s="158">
        <v>4500300212</v>
      </c>
      <c r="F131" s="22" t="s">
        <v>99</v>
      </c>
      <c r="G131" s="62">
        <v>13.5</v>
      </c>
      <c r="H131" s="62">
        <v>13.2</v>
      </c>
      <c r="I131" s="99">
        <f>H131/G131*100</f>
        <v>97.77777777777777</v>
      </c>
      <c r="J131" s="5"/>
      <c r="K131" s="5"/>
    </row>
    <row r="132" spans="1:11" ht="48.75" customHeight="1">
      <c r="A132" s="46" t="s">
        <v>242</v>
      </c>
      <c r="B132" s="156" t="s">
        <v>191</v>
      </c>
      <c r="C132" s="22" t="s">
        <v>35</v>
      </c>
      <c r="D132" s="22" t="s">
        <v>19</v>
      </c>
      <c r="E132" s="158">
        <v>4500300214</v>
      </c>
      <c r="F132" s="22"/>
      <c r="G132" s="62">
        <f>G133</f>
        <v>100</v>
      </c>
      <c r="H132" s="62">
        <f>H133</f>
        <v>90</v>
      </c>
      <c r="I132" s="62">
        <f>I133</f>
        <v>90</v>
      </c>
      <c r="J132" s="5"/>
      <c r="K132" s="5"/>
    </row>
    <row r="133" spans="1:11" ht="48.75" customHeight="1">
      <c r="A133" s="46" t="s">
        <v>304</v>
      </c>
      <c r="B133" s="156" t="s">
        <v>111</v>
      </c>
      <c r="C133" s="22" t="s">
        <v>35</v>
      </c>
      <c r="D133" s="22" t="s">
        <v>19</v>
      </c>
      <c r="E133" s="158">
        <v>4500300214</v>
      </c>
      <c r="F133" s="22" t="s">
        <v>99</v>
      </c>
      <c r="G133" s="62">
        <v>100</v>
      </c>
      <c r="H133" s="62">
        <v>90</v>
      </c>
      <c r="I133" s="99">
        <f>H133/G133*100</f>
        <v>90</v>
      </c>
      <c r="J133" s="5"/>
      <c r="K133" s="5"/>
    </row>
    <row r="134" spans="1:11" ht="51" customHeight="1">
      <c r="A134" s="46" t="s">
        <v>154</v>
      </c>
      <c r="B134" s="156" t="s">
        <v>248</v>
      </c>
      <c r="C134" s="22" t="s">
        <v>35</v>
      </c>
      <c r="D134" s="22" t="s">
        <v>19</v>
      </c>
      <c r="E134" s="158">
        <v>4500300218</v>
      </c>
      <c r="F134" s="22"/>
      <c r="G134" s="62">
        <f>G135</f>
        <v>10</v>
      </c>
      <c r="H134" s="62">
        <f>H135</f>
        <v>10</v>
      </c>
      <c r="I134" s="62">
        <f>I135</f>
        <v>100</v>
      </c>
      <c r="J134" s="5"/>
      <c r="K134" s="5"/>
    </row>
    <row r="135" spans="1:11" ht="51" customHeight="1">
      <c r="A135" s="46" t="s">
        <v>305</v>
      </c>
      <c r="B135" s="156" t="s">
        <v>111</v>
      </c>
      <c r="C135" s="22" t="s">
        <v>35</v>
      </c>
      <c r="D135" s="22" t="s">
        <v>19</v>
      </c>
      <c r="E135" s="158">
        <v>4500300218</v>
      </c>
      <c r="F135" s="22" t="s">
        <v>99</v>
      </c>
      <c r="G135" s="62">
        <v>10</v>
      </c>
      <c r="H135" s="62">
        <v>10</v>
      </c>
      <c r="I135" s="99">
        <f>H135/G135*100</f>
        <v>100</v>
      </c>
      <c r="J135" s="5"/>
      <c r="K135" s="5"/>
    </row>
    <row r="136" spans="1:11" ht="67.5" customHeight="1">
      <c r="A136" s="46" t="s">
        <v>243</v>
      </c>
      <c r="B136" s="156" t="s">
        <v>249</v>
      </c>
      <c r="C136" s="22" t="s">
        <v>35</v>
      </c>
      <c r="D136" s="22" t="s">
        <v>19</v>
      </c>
      <c r="E136" s="158">
        <v>4500300219</v>
      </c>
      <c r="F136" s="22"/>
      <c r="G136" s="62">
        <f>G137</f>
        <v>48</v>
      </c>
      <c r="H136" s="62">
        <f>H137</f>
        <v>45</v>
      </c>
      <c r="I136" s="62">
        <f>I137</f>
        <v>93.75</v>
      </c>
      <c r="J136" s="5"/>
      <c r="K136" s="5"/>
    </row>
    <row r="137" spans="1:11" ht="57" customHeight="1">
      <c r="A137" s="46" t="s">
        <v>306</v>
      </c>
      <c r="B137" s="156" t="s">
        <v>111</v>
      </c>
      <c r="C137" s="22" t="s">
        <v>35</v>
      </c>
      <c r="D137" s="22" t="s">
        <v>19</v>
      </c>
      <c r="E137" s="158">
        <v>4500300219</v>
      </c>
      <c r="F137" s="22" t="s">
        <v>99</v>
      </c>
      <c r="G137" s="62">
        <v>48</v>
      </c>
      <c r="H137" s="62">
        <v>45</v>
      </c>
      <c r="I137" s="99">
        <f>H137/G137*100</f>
        <v>93.75</v>
      </c>
      <c r="J137" s="5"/>
      <c r="K137" s="5"/>
    </row>
    <row r="138" spans="1:11" ht="39" customHeight="1">
      <c r="A138" s="46" t="s">
        <v>244</v>
      </c>
      <c r="B138" s="156" t="s">
        <v>250</v>
      </c>
      <c r="C138" s="22" t="s">
        <v>35</v>
      </c>
      <c r="D138" s="22" t="s">
        <v>19</v>
      </c>
      <c r="E138" s="158">
        <v>4500300220</v>
      </c>
      <c r="F138" s="22"/>
      <c r="G138" s="62">
        <f>G139</f>
        <v>2</v>
      </c>
      <c r="H138" s="62">
        <f>H139</f>
        <v>0.9</v>
      </c>
      <c r="I138" s="62">
        <f>I139</f>
        <v>45</v>
      </c>
      <c r="J138" s="5"/>
      <c r="K138" s="5"/>
    </row>
    <row r="139" spans="1:11" ht="49.5" customHeight="1">
      <c r="A139" s="46" t="s">
        <v>307</v>
      </c>
      <c r="B139" s="156" t="s">
        <v>111</v>
      </c>
      <c r="C139" s="22" t="s">
        <v>35</v>
      </c>
      <c r="D139" s="22" t="s">
        <v>19</v>
      </c>
      <c r="E139" s="158">
        <v>4500300220</v>
      </c>
      <c r="F139" s="22" t="s">
        <v>99</v>
      </c>
      <c r="G139" s="62">
        <v>2</v>
      </c>
      <c r="H139" s="62">
        <v>0.9</v>
      </c>
      <c r="I139" s="99">
        <f>H139/G139*100</f>
        <v>45</v>
      </c>
      <c r="J139" s="5"/>
      <c r="K139" s="5"/>
    </row>
    <row r="140" spans="1:11" ht="39" customHeight="1">
      <c r="A140" s="46" t="s">
        <v>245</v>
      </c>
      <c r="B140" s="156" t="s">
        <v>192</v>
      </c>
      <c r="C140" s="22" t="s">
        <v>35</v>
      </c>
      <c r="D140" s="22" t="s">
        <v>19</v>
      </c>
      <c r="E140" s="158">
        <v>4500300217</v>
      </c>
      <c r="F140" s="22"/>
      <c r="G140" s="62">
        <f>G141</f>
        <v>45</v>
      </c>
      <c r="H140" s="62">
        <f>H141</f>
        <v>45</v>
      </c>
      <c r="I140" s="62">
        <f>I141</f>
        <v>100</v>
      </c>
      <c r="J140" s="5"/>
      <c r="K140" s="5"/>
    </row>
    <row r="141" spans="1:11" ht="59.25" customHeight="1">
      <c r="A141" s="46" t="s">
        <v>308</v>
      </c>
      <c r="B141" s="156" t="s">
        <v>111</v>
      </c>
      <c r="C141" s="22" t="s">
        <v>35</v>
      </c>
      <c r="D141" s="22" t="s">
        <v>19</v>
      </c>
      <c r="E141" s="158">
        <v>4500300217</v>
      </c>
      <c r="F141" s="22" t="s">
        <v>99</v>
      </c>
      <c r="G141" s="62">
        <v>45</v>
      </c>
      <c r="H141" s="62">
        <v>45</v>
      </c>
      <c r="I141" s="99">
        <f>H141/G141*100</f>
        <v>100</v>
      </c>
      <c r="J141" s="5"/>
      <c r="K141" s="5"/>
    </row>
    <row r="142" spans="1:11" ht="82.5" customHeight="1">
      <c r="A142" s="79" t="s">
        <v>155</v>
      </c>
      <c r="B142" s="78" t="s">
        <v>255</v>
      </c>
      <c r="C142" s="80" t="s">
        <v>35</v>
      </c>
      <c r="D142" s="81" t="s">
        <v>19</v>
      </c>
      <c r="E142" s="66">
        <v>4500200500</v>
      </c>
      <c r="F142" s="22"/>
      <c r="G142" s="60">
        <f>G143+G145+G147+G149</f>
        <v>1490</v>
      </c>
      <c r="H142" s="60">
        <f>H143+H145+H147+H149</f>
        <v>1486.9</v>
      </c>
      <c r="I142" s="98">
        <f>H142/G142*100</f>
        <v>99.79194630872485</v>
      </c>
      <c r="J142" s="5"/>
      <c r="K142" s="5"/>
    </row>
    <row r="143" spans="1:11" ht="32.25" customHeight="1">
      <c r="A143" s="46" t="s">
        <v>264</v>
      </c>
      <c r="B143" s="156" t="s">
        <v>156</v>
      </c>
      <c r="C143" s="22" t="s">
        <v>35</v>
      </c>
      <c r="D143" s="22" t="s">
        <v>19</v>
      </c>
      <c r="E143" s="158">
        <v>4500200561</v>
      </c>
      <c r="F143" s="22"/>
      <c r="G143" s="62">
        <f>G144</f>
        <v>1030</v>
      </c>
      <c r="H143" s="62">
        <f>H144</f>
        <v>1029.2</v>
      </c>
      <c r="I143" s="62">
        <f>I144</f>
        <v>99.92233009708738</v>
      </c>
      <c r="J143" s="5"/>
      <c r="K143" s="5"/>
    </row>
    <row r="144" spans="1:11" ht="59.25" customHeight="1">
      <c r="A144" s="46" t="s">
        <v>309</v>
      </c>
      <c r="B144" s="156" t="s">
        <v>111</v>
      </c>
      <c r="C144" s="22" t="s">
        <v>35</v>
      </c>
      <c r="D144" s="22" t="s">
        <v>19</v>
      </c>
      <c r="E144" s="158">
        <v>4500200561</v>
      </c>
      <c r="F144" s="22" t="s">
        <v>99</v>
      </c>
      <c r="G144" s="62">
        <v>1030</v>
      </c>
      <c r="H144" s="62">
        <v>1029.2</v>
      </c>
      <c r="I144" s="99">
        <f>H144/G144*100</f>
        <v>99.92233009708738</v>
      </c>
      <c r="J144" s="5"/>
      <c r="K144" s="5"/>
    </row>
    <row r="145" spans="1:11" ht="51" customHeight="1">
      <c r="A145" s="46" t="s">
        <v>265</v>
      </c>
      <c r="B145" s="156" t="s">
        <v>193</v>
      </c>
      <c r="C145" s="22" t="s">
        <v>35</v>
      </c>
      <c r="D145" s="22" t="s">
        <v>19</v>
      </c>
      <c r="E145" s="158">
        <v>4500200565</v>
      </c>
      <c r="F145" s="22"/>
      <c r="G145" s="62">
        <f>G146</f>
        <v>302</v>
      </c>
      <c r="H145" s="62">
        <f>H146</f>
        <v>300.7</v>
      </c>
      <c r="I145" s="62">
        <f>I146</f>
        <v>99.56953642384106</v>
      </c>
      <c r="J145" s="5"/>
      <c r="K145" s="5"/>
    </row>
    <row r="146" spans="1:11" ht="51" customHeight="1">
      <c r="A146" s="46" t="s">
        <v>310</v>
      </c>
      <c r="B146" s="156" t="s">
        <v>111</v>
      </c>
      <c r="C146" s="22" t="s">
        <v>35</v>
      </c>
      <c r="D146" s="22" t="s">
        <v>19</v>
      </c>
      <c r="E146" s="158">
        <v>4500200565</v>
      </c>
      <c r="F146" s="22" t="s">
        <v>99</v>
      </c>
      <c r="G146" s="62">
        <v>302</v>
      </c>
      <c r="H146" s="62">
        <v>300.7</v>
      </c>
      <c r="I146" s="99">
        <f>H146/G146*100</f>
        <v>99.56953642384106</v>
      </c>
      <c r="J146" s="5"/>
      <c r="K146" s="5"/>
    </row>
    <row r="147" spans="1:11" ht="39.75" customHeight="1">
      <c r="A147" s="46" t="s">
        <v>266</v>
      </c>
      <c r="B147" s="156" t="s">
        <v>195</v>
      </c>
      <c r="C147" s="22" t="s">
        <v>35</v>
      </c>
      <c r="D147" s="22" t="s">
        <v>19</v>
      </c>
      <c r="E147" s="158">
        <v>4500200568</v>
      </c>
      <c r="F147" s="22"/>
      <c r="G147" s="62">
        <f>G148</f>
        <v>90</v>
      </c>
      <c r="H147" s="62">
        <f>H148</f>
        <v>89</v>
      </c>
      <c r="I147" s="62">
        <f>I148</f>
        <v>98.88888888888889</v>
      </c>
      <c r="J147" s="5"/>
      <c r="K147" s="5"/>
    </row>
    <row r="148" spans="1:11" ht="55.5" customHeight="1">
      <c r="A148" s="46" t="s">
        <v>311</v>
      </c>
      <c r="B148" s="156" t="s">
        <v>111</v>
      </c>
      <c r="C148" s="22" t="s">
        <v>35</v>
      </c>
      <c r="D148" s="22" t="s">
        <v>19</v>
      </c>
      <c r="E148" s="158">
        <v>4500200568</v>
      </c>
      <c r="F148" s="22" t="s">
        <v>99</v>
      </c>
      <c r="G148" s="62">
        <v>90</v>
      </c>
      <c r="H148" s="62">
        <v>89</v>
      </c>
      <c r="I148" s="99">
        <f>H148/G148*100</f>
        <v>98.88888888888889</v>
      </c>
      <c r="J148" s="5"/>
      <c r="K148" s="5"/>
    </row>
    <row r="149" spans="1:11" ht="36" customHeight="1">
      <c r="A149" s="46" t="s">
        <v>267</v>
      </c>
      <c r="B149" s="156" t="s">
        <v>256</v>
      </c>
      <c r="C149" s="22" t="s">
        <v>35</v>
      </c>
      <c r="D149" s="22" t="s">
        <v>19</v>
      </c>
      <c r="E149" s="158">
        <v>4500200571</v>
      </c>
      <c r="F149" s="22"/>
      <c r="G149" s="62">
        <f>G150</f>
        <v>68</v>
      </c>
      <c r="H149" s="62">
        <f>H150</f>
        <v>68</v>
      </c>
      <c r="I149" s="62">
        <f>I150</f>
        <v>100</v>
      </c>
      <c r="J149" s="5"/>
      <c r="K149" s="5"/>
    </row>
    <row r="150" spans="1:11" ht="54" customHeight="1">
      <c r="A150" s="46" t="s">
        <v>312</v>
      </c>
      <c r="B150" s="156" t="s">
        <v>111</v>
      </c>
      <c r="C150" s="22" t="s">
        <v>35</v>
      </c>
      <c r="D150" s="22" t="s">
        <v>19</v>
      </c>
      <c r="E150" s="158">
        <v>4500200571</v>
      </c>
      <c r="F150" s="22" t="s">
        <v>99</v>
      </c>
      <c r="G150" s="62">
        <v>68</v>
      </c>
      <c r="H150" s="62">
        <v>68</v>
      </c>
      <c r="I150" s="99">
        <f aca="true" t="shared" si="6" ref="I150:I164">H150/G150*100</f>
        <v>100</v>
      </c>
      <c r="J150" s="5"/>
      <c r="K150" s="5"/>
    </row>
    <row r="151" spans="1:11" ht="15.75">
      <c r="A151" s="105" t="s">
        <v>36</v>
      </c>
      <c r="B151" s="137" t="s">
        <v>3</v>
      </c>
      <c r="C151" s="126" t="s">
        <v>35</v>
      </c>
      <c r="D151" s="138">
        <v>1000</v>
      </c>
      <c r="E151" s="139"/>
      <c r="F151" s="139"/>
      <c r="G151" s="140">
        <f>G152+G155</f>
        <v>5207.400000000001</v>
      </c>
      <c r="H151" s="140">
        <f>H152+H155</f>
        <v>3450.5</v>
      </c>
      <c r="I151" s="132">
        <f t="shared" si="6"/>
        <v>66.26147405615086</v>
      </c>
      <c r="J151" s="6"/>
      <c r="K151" s="6"/>
    </row>
    <row r="152" spans="1:11" ht="15.75">
      <c r="A152" s="141" t="s">
        <v>37</v>
      </c>
      <c r="B152" s="142" t="s">
        <v>157</v>
      </c>
      <c r="C152" s="113">
        <v>977</v>
      </c>
      <c r="D152" s="113" t="s">
        <v>183</v>
      </c>
      <c r="E152" s="143">
        <v>5050100230</v>
      </c>
      <c r="F152" s="110"/>
      <c r="G152" s="119">
        <f>G153</f>
        <v>2127.3</v>
      </c>
      <c r="H152" s="119">
        <f>H153</f>
        <v>2127.2</v>
      </c>
      <c r="I152" s="118">
        <f t="shared" si="6"/>
        <v>99.99529920556573</v>
      </c>
      <c r="J152" s="6"/>
      <c r="K152" s="6"/>
    </row>
    <row r="153" spans="1:11" ht="45" customHeight="1">
      <c r="A153" s="85" t="s">
        <v>158</v>
      </c>
      <c r="B153" s="86" t="s">
        <v>171</v>
      </c>
      <c r="C153" s="22">
        <v>977</v>
      </c>
      <c r="D153" s="22" t="s">
        <v>183</v>
      </c>
      <c r="E153" s="24">
        <v>5050100230</v>
      </c>
      <c r="F153" s="22" t="s">
        <v>159</v>
      </c>
      <c r="G153" s="23">
        <f>G154</f>
        <v>2127.3</v>
      </c>
      <c r="H153" s="23">
        <f>H154</f>
        <v>2127.2</v>
      </c>
      <c r="I153" s="58">
        <f t="shared" si="6"/>
        <v>99.99529920556573</v>
      </c>
      <c r="J153" s="6"/>
      <c r="K153" s="6"/>
    </row>
    <row r="154" spans="1:11" ht="42" customHeight="1">
      <c r="A154" s="85" t="s">
        <v>160</v>
      </c>
      <c r="B154" s="86" t="s">
        <v>201</v>
      </c>
      <c r="C154" s="22">
        <v>977</v>
      </c>
      <c r="D154" s="22" t="s">
        <v>183</v>
      </c>
      <c r="E154" s="24">
        <v>5050100230</v>
      </c>
      <c r="F154" s="22" t="s">
        <v>167</v>
      </c>
      <c r="G154" s="23">
        <v>2127.3</v>
      </c>
      <c r="H154" s="23">
        <v>2127.2</v>
      </c>
      <c r="I154" s="99">
        <f t="shared" si="6"/>
        <v>99.99529920556573</v>
      </c>
      <c r="J154" s="6"/>
      <c r="K154" s="6"/>
    </row>
    <row r="155" spans="1:11" ht="15.75">
      <c r="A155" s="144" t="s">
        <v>161</v>
      </c>
      <c r="B155" s="142" t="s">
        <v>43</v>
      </c>
      <c r="C155" s="145" t="s">
        <v>35</v>
      </c>
      <c r="D155" s="146">
        <v>1004</v>
      </c>
      <c r="E155" s="143"/>
      <c r="F155" s="147"/>
      <c r="G155" s="119">
        <f>G156</f>
        <v>3080.1000000000004</v>
      </c>
      <c r="H155" s="119">
        <f>H156</f>
        <v>1323.3</v>
      </c>
      <c r="I155" s="118">
        <f t="shared" si="6"/>
        <v>42.962890815233266</v>
      </c>
      <c r="J155" s="6"/>
      <c r="K155" s="6"/>
    </row>
    <row r="156" spans="1:11" ht="71.25" customHeight="1">
      <c r="A156" s="82" t="s">
        <v>162</v>
      </c>
      <c r="B156" s="54" t="s">
        <v>163</v>
      </c>
      <c r="C156" s="59">
        <v>977</v>
      </c>
      <c r="D156" s="59" t="s">
        <v>164</v>
      </c>
      <c r="E156" s="42"/>
      <c r="F156" s="44"/>
      <c r="G156" s="60">
        <f>G157+G159</f>
        <v>3080.1000000000004</v>
      </c>
      <c r="H156" s="60">
        <f>H157+H159</f>
        <v>1323.3</v>
      </c>
      <c r="I156" s="98">
        <f t="shared" si="6"/>
        <v>42.962890815233266</v>
      </c>
      <c r="J156" s="6"/>
      <c r="K156" s="6"/>
    </row>
    <row r="157" spans="1:11" ht="31.5">
      <c r="A157" s="85" t="s">
        <v>165</v>
      </c>
      <c r="B157" s="47" t="s">
        <v>171</v>
      </c>
      <c r="C157" s="48">
        <v>977</v>
      </c>
      <c r="D157" s="48" t="s">
        <v>164</v>
      </c>
      <c r="E157" s="48" t="s">
        <v>70</v>
      </c>
      <c r="F157" s="48" t="s">
        <v>159</v>
      </c>
      <c r="G157" s="21">
        <f>G158</f>
        <v>1495.9</v>
      </c>
      <c r="H157" s="21">
        <f>H158</f>
        <v>638.9</v>
      </c>
      <c r="I157" s="58">
        <f t="shared" si="6"/>
        <v>42.71007420282104</v>
      </c>
      <c r="J157" s="6"/>
      <c r="K157" s="6"/>
    </row>
    <row r="158" spans="1:11" ht="31.5">
      <c r="A158" s="85" t="s">
        <v>166</v>
      </c>
      <c r="B158" s="86" t="s">
        <v>201</v>
      </c>
      <c r="C158" s="48">
        <v>977</v>
      </c>
      <c r="D158" s="48" t="s">
        <v>164</v>
      </c>
      <c r="E158" s="48" t="s">
        <v>70</v>
      </c>
      <c r="F158" s="48" t="s">
        <v>167</v>
      </c>
      <c r="G158" s="21">
        <v>1495.9</v>
      </c>
      <c r="H158" s="21">
        <v>638.9</v>
      </c>
      <c r="I158" s="58">
        <f t="shared" si="6"/>
        <v>42.71007420282104</v>
      </c>
      <c r="J158" s="6"/>
      <c r="K158" s="6"/>
    </row>
    <row r="159" spans="1:11" ht="69" customHeight="1">
      <c r="A159" s="82" t="s">
        <v>168</v>
      </c>
      <c r="B159" s="52" t="s">
        <v>169</v>
      </c>
      <c r="C159" s="13">
        <v>977</v>
      </c>
      <c r="D159" s="11">
        <v>1004</v>
      </c>
      <c r="E159" s="59" t="s">
        <v>71</v>
      </c>
      <c r="F159" s="11"/>
      <c r="G159" s="84">
        <f>G160</f>
        <v>1584.2</v>
      </c>
      <c r="H159" s="84">
        <f>H160</f>
        <v>684.4</v>
      </c>
      <c r="I159" s="98">
        <f t="shared" si="6"/>
        <v>43.20161595758111</v>
      </c>
      <c r="J159" s="6"/>
      <c r="K159" s="6"/>
    </row>
    <row r="160" spans="1:11" ht="31.5">
      <c r="A160" s="87" t="s">
        <v>170</v>
      </c>
      <c r="B160" s="86" t="s">
        <v>171</v>
      </c>
      <c r="C160" s="22">
        <v>977</v>
      </c>
      <c r="D160" s="24">
        <v>1004</v>
      </c>
      <c r="E160" s="22" t="s">
        <v>71</v>
      </c>
      <c r="F160" s="24">
        <v>300</v>
      </c>
      <c r="G160" s="23">
        <f>G161</f>
        <v>1584.2</v>
      </c>
      <c r="H160" s="23">
        <f>H161</f>
        <v>684.4</v>
      </c>
      <c r="I160" s="58">
        <f t="shared" si="6"/>
        <v>43.20161595758111</v>
      </c>
      <c r="J160" s="6"/>
      <c r="K160" s="6"/>
    </row>
    <row r="161" spans="1:11" ht="37.5" customHeight="1">
      <c r="A161" s="87" t="s">
        <v>172</v>
      </c>
      <c r="B161" s="88" t="s">
        <v>173</v>
      </c>
      <c r="C161" s="14">
        <v>977</v>
      </c>
      <c r="D161" s="89">
        <v>1004</v>
      </c>
      <c r="E161" s="22" t="s">
        <v>71</v>
      </c>
      <c r="F161" s="89">
        <v>320</v>
      </c>
      <c r="G161" s="62">
        <v>1584.2</v>
      </c>
      <c r="H161" s="62">
        <v>684.4</v>
      </c>
      <c r="I161" s="58">
        <f t="shared" si="6"/>
        <v>43.20161595758111</v>
      </c>
      <c r="J161" s="6"/>
      <c r="K161" s="6"/>
    </row>
    <row r="162" spans="1:11" ht="18.75" customHeight="1">
      <c r="A162" s="105" t="s">
        <v>50</v>
      </c>
      <c r="B162" s="137" t="s">
        <v>9</v>
      </c>
      <c r="C162" s="125" t="s">
        <v>35</v>
      </c>
      <c r="D162" s="105" t="s">
        <v>174</v>
      </c>
      <c r="E162" s="139"/>
      <c r="F162" s="139"/>
      <c r="G162" s="140">
        <f aca="true" t="shared" si="7" ref="G162:I165">G163</f>
        <v>262.8</v>
      </c>
      <c r="H162" s="140">
        <f t="shared" si="7"/>
        <v>163.4</v>
      </c>
      <c r="I162" s="132">
        <f t="shared" si="6"/>
        <v>62.176560121765604</v>
      </c>
      <c r="J162" s="6"/>
      <c r="K162" s="6"/>
    </row>
    <row r="163" spans="1:11" ht="18.75" customHeight="1">
      <c r="A163" s="144" t="s">
        <v>51</v>
      </c>
      <c r="B163" s="142" t="s">
        <v>49</v>
      </c>
      <c r="C163" s="110">
        <v>977</v>
      </c>
      <c r="D163" s="144" t="s">
        <v>48</v>
      </c>
      <c r="E163" s="146"/>
      <c r="F163" s="146"/>
      <c r="G163" s="119">
        <f t="shared" si="7"/>
        <v>262.8</v>
      </c>
      <c r="H163" s="119">
        <f t="shared" si="7"/>
        <v>163.4</v>
      </c>
      <c r="I163" s="118">
        <f t="shared" si="6"/>
        <v>62.176560121765604</v>
      </c>
      <c r="J163" s="6"/>
      <c r="K163" s="6"/>
    </row>
    <row r="164" spans="1:11" ht="180.75" customHeight="1">
      <c r="A164" s="82" t="s">
        <v>61</v>
      </c>
      <c r="B164" s="78" t="s">
        <v>257</v>
      </c>
      <c r="C164" s="59">
        <v>977</v>
      </c>
      <c r="D164" s="59" t="s">
        <v>48</v>
      </c>
      <c r="E164" s="83">
        <v>5120000200</v>
      </c>
      <c r="F164" s="83"/>
      <c r="G164" s="84">
        <f t="shared" si="7"/>
        <v>262.8</v>
      </c>
      <c r="H164" s="84">
        <f t="shared" si="7"/>
        <v>163.4</v>
      </c>
      <c r="I164" s="98">
        <f t="shared" si="6"/>
        <v>62.176560121765604</v>
      </c>
      <c r="J164" s="6"/>
      <c r="K164" s="6"/>
    </row>
    <row r="165" spans="1:11" ht="38.25" customHeight="1">
      <c r="A165" s="87" t="s">
        <v>175</v>
      </c>
      <c r="B165" s="159" t="s">
        <v>258</v>
      </c>
      <c r="C165" s="22">
        <v>977</v>
      </c>
      <c r="D165" s="22" t="s">
        <v>48</v>
      </c>
      <c r="E165" s="24">
        <v>5120000251</v>
      </c>
      <c r="F165" s="89"/>
      <c r="G165" s="23">
        <f>G166</f>
        <v>262.8</v>
      </c>
      <c r="H165" s="23">
        <f t="shared" si="7"/>
        <v>163.4</v>
      </c>
      <c r="I165" s="23">
        <f t="shared" si="7"/>
        <v>62.176560121765604</v>
      </c>
      <c r="J165" s="6"/>
      <c r="K165" s="6"/>
    </row>
    <row r="166" spans="1:11" ht="52.5" customHeight="1">
      <c r="A166" s="87" t="s">
        <v>313</v>
      </c>
      <c r="B166" s="156" t="s">
        <v>111</v>
      </c>
      <c r="C166" s="22">
        <v>977</v>
      </c>
      <c r="D166" s="22" t="s">
        <v>48</v>
      </c>
      <c r="E166" s="24">
        <v>5120000251</v>
      </c>
      <c r="F166" s="89">
        <v>240</v>
      </c>
      <c r="G166" s="23">
        <v>262.8</v>
      </c>
      <c r="H166" s="23">
        <v>163.4</v>
      </c>
      <c r="I166" s="99">
        <f aca="true" t="shared" si="8" ref="I166:I172">H166/G166*100</f>
        <v>62.176560121765604</v>
      </c>
      <c r="J166" s="6"/>
      <c r="K166" s="6"/>
    </row>
    <row r="167" spans="1:11" ht="17.25" customHeight="1">
      <c r="A167" s="103" t="s">
        <v>62</v>
      </c>
      <c r="B167" s="124" t="s">
        <v>176</v>
      </c>
      <c r="C167" s="125" t="s">
        <v>35</v>
      </c>
      <c r="D167" s="103" t="s">
        <v>177</v>
      </c>
      <c r="E167" s="135"/>
      <c r="F167" s="135"/>
      <c r="G167" s="128">
        <f aca="true" t="shared" si="9" ref="G167:H169">G168</f>
        <v>1005</v>
      </c>
      <c r="H167" s="128">
        <f t="shared" si="9"/>
        <v>974.2</v>
      </c>
      <c r="I167" s="132">
        <f t="shared" si="8"/>
        <v>96.93532338308458</v>
      </c>
      <c r="J167" s="6"/>
      <c r="K167" s="6"/>
    </row>
    <row r="168" spans="1:11" ht="17.25" customHeight="1">
      <c r="A168" s="133" t="s">
        <v>178</v>
      </c>
      <c r="B168" s="117" t="s">
        <v>82</v>
      </c>
      <c r="C168" s="113" t="s">
        <v>35</v>
      </c>
      <c r="D168" s="108" t="s">
        <v>47</v>
      </c>
      <c r="E168" s="123"/>
      <c r="F168" s="123"/>
      <c r="G168" s="115">
        <f t="shared" si="9"/>
        <v>1005</v>
      </c>
      <c r="H168" s="115">
        <f t="shared" si="9"/>
        <v>974.2</v>
      </c>
      <c r="I168" s="118">
        <f t="shared" si="8"/>
        <v>96.93532338308458</v>
      </c>
      <c r="J168" s="6"/>
      <c r="K168" s="6"/>
    </row>
    <row r="169" spans="1:11" ht="100.5" customHeight="1">
      <c r="A169" s="56" t="s">
        <v>179</v>
      </c>
      <c r="B169" s="52" t="s">
        <v>268</v>
      </c>
      <c r="C169" s="44">
        <v>977</v>
      </c>
      <c r="D169" s="44" t="s">
        <v>47</v>
      </c>
      <c r="E169" s="64">
        <v>4570100250</v>
      </c>
      <c r="F169" s="64"/>
      <c r="G169" s="45">
        <f>G170</f>
        <v>1005</v>
      </c>
      <c r="H169" s="45">
        <f t="shared" si="9"/>
        <v>974.2</v>
      </c>
      <c r="I169" s="101">
        <f t="shared" si="8"/>
        <v>96.93532338308458</v>
      </c>
      <c r="J169" s="6"/>
      <c r="K169" s="6"/>
    </row>
    <row r="170" spans="1:11" ht="31.5" customHeight="1">
      <c r="A170" s="46" t="s">
        <v>180</v>
      </c>
      <c r="B170" s="47" t="s">
        <v>277</v>
      </c>
      <c r="C170" s="48">
        <v>977</v>
      </c>
      <c r="D170" s="48" t="s">
        <v>47</v>
      </c>
      <c r="E170" s="65">
        <v>4570100250</v>
      </c>
      <c r="F170" s="65">
        <v>200</v>
      </c>
      <c r="G170" s="21">
        <f>G171</f>
        <v>1005</v>
      </c>
      <c r="H170" s="21">
        <f>H171</f>
        <v>974.2</v>
      </c>
      <c r="I170" s="148">
        <f t="shared" si="8"/>
        <v>96.93532338308458</v>
      </c>
      <c r="J170" s="6"/>
      <c r="K170" s="6"/>
    </row>
    <row r="171" spans="1:11" ht="48.75" customHeight="1">
      <c r="A171" s="46" t="s">
        <v>181</v>
      </c>
      <c r="B171" s="47" t="s">
        <v>198</v>
      </c>
      <c r="C171" s="48">
        <v>977</v>
      </c>
      <c r="D171" s="48" t="s">
        <v>47</v>
      </c>
      <c r="E171" s="65">
        <v>4570100250</v>
      </c>
      <c r="F171" s="65">
        <v>240</v>
      </c>
      <c r="G171" s="21">
        <v>1005</v>
      </c>
      <c r="H171" s="21">
        <v>974.2</v>
      </c>
      <c r="I171" s="148">
        <f t="shared" si="8"/>
        <v>96.93532338308458</v>
      </c>
      <c r="J171" s="6"/>
      <c r="K171" s="6"/>
    </row>
    <row r="172" spans="1:11" ht="15.75">
      <c r="A172" s="14"/>
      <c r="B172" s="7" t="s">
        <v>4</v>
      </c>
      <c r="C172" s="13"/>
      <c r="D172" s="89"/>
      <c r="E172" s="89"/>
      <c r="F172" s="89"/>
      <c r="G172" s="97">
        <f>G11+G45+G50+G54+G67+G118+G151+G162+G167</f>
        <v>40206.1</v>
      </c>
      <c r="H172" s="97">
        <f>H11+H45+H50+H54+H67+H118+H151+H162+H167</f>
        <v>37159.3</v>
      </c>
      <c r="I172" s="102">
        <f t="shared" si="8"/>
        <v>92.42204541101972</v>
      </c>
      <c r="J172" s="6"/>
      <c r="K172" s="6"/>
    </row>
    <row r="173" spans="1:11" ht="15.75">
      <c r="A173" s="90"/>
      <c r="B173" s="91"/>
      <c r="C173" s="92"/>
      <c r="D173" s="6"/>
      <c r="E173" s="6"/>
      <c r="F173" s="6"/>
      <c r="G173" s="93"/>
      <c r="H173" s="93"/>
      <c r="I173" s="93"/>
      <c r="J173" s="6"/>
      <c r="K173" s="6"/>
    </row>
    <row r="174" spans="1:9" ht="15.75">
      <c r="A174" s="8"/>
      <c r="B174" s="9"/>
      <c r="C174" s="17"/>
      <c r="D174" s="2"/>
      <c r="E174" s="2"/>
      <c r="F174" s="2"/>
      <c r="G174" s="94"/>
      <c r="H174" s="94"/>
      <c r="I174" s="94"/>
    </row>
    <row r="175" spans="1:7" ht="15.75">
      <c r="A175" s="8"/>
      <c r="B175" s="9"/>
      <c r="C175" s="17"/>
      <c r="D175" s="2"/>
      <c r="E175" s="2"/>
      <c r="F175" s="2"/>
      <c r="G175" s="2"/>
    </row>
    <row r="176" spans="1:9" ht="15.75" customHeight="1">
      <c r="A176" s="8"/>
      <c r="B176" s="161" t="s">
        <v>194</v>
      </c>
      <c r="C176" s="162"/>
      <c r="D176" s="162"/>
      <c r="E176" s="162"/>
      <c r="F176" s="162"/>
      <c r="G176" s="162"/>
      <c r="H176" s="162"/>
      <c r="I176" s="162"/>
    </row>
    <row r="177" spans="1:7" ht="15.75">
      <c r="A177" s="8"/>
      <c r="B177" s="9"/>
      <c r="C177" s="18"/>
      <c r="D177" s="2"/>
      <c r="E177" s="2"/>
      <c r="F177" s="2"/>
      <c r="G177" s="2"/>
    </row>
    <row r="179" ht="15.75">
      <c r="G179" s="95"/>
    </row>
  </sheetData>
  <sheetProtection/>
  <mergeCells count="8">
    <mergeCell ref="A7:I7"/>
    <mergeCell ref="B176:I176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2024-03-22T06:30:21Z</cp:lastPrinted>
  <dcterms:created xsi:type="dcterms:W3CDTF">2006-12-21T11:37:10Z</dcterms:created>
  <dcterms:modified xsi:type="dcterms:W3CDTF">2024-05-06T09:06:27Z</dcterms:modified>
  <cp:category/>
  <cp:version/>
  <cp:contentType/>
  <cp:contentStatus/>
</cp:coreProperties>
</file>