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<sst xmlns="http://schemas.openxmlformats.org/spreadsheetml/2006/main" count="635" uniqueCount="258">
  <si>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</si>
  <si>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</si>
  <si>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</si>
  <si>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</si>
  <si>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</si>
  <si>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</si>
  <si>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</si>
  <si>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</si>
  <si>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</si>
  <si>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</si>
  <si>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</si>
  <si>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</si>
  <si>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</si>
  <si>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</si>
  <si>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</si>
  <si>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</si>
  <si>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</si>
  <si>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</si>
  <si>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</si>
  <si>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</si>
  <si>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</si>
  <si>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</si>
  <si>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</si>
  <si>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</si>
  <si>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</si>
  <si>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</si>
  <si>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</si>
  <si>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</si>
  <si>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</si>
  <si>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</si>
  <si>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</si>
  <si>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</si>
  <si>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</si>
  <si>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</si>
  <si>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</si>
  <si>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</si>
  <si>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</si>
  <si>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</si>
  <si>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</si>
  <si>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</si>
  <si>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</si>
  <si>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</si>
  <si>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</si>
  <si>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</si>
  <si>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</si>
  <si>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</si>
  <si>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</si>
  <si>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</si>
  <si>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</si>
  <si>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</si>
  <si>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</si>
  <si>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</si>
  <si>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</si>
  <si>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</si>
  <si>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</si>
  <si>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</si>
  <si>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</si>
  <si>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</si>
  <si>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</si>
  <si>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</si>
  <si>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</si>
  <si>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</si>
  <si>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</si>
  <si>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</si>
  <si>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</si>
  <si>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</si>
  <si>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</si>
  <si>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</si>
  <si>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</si>
  <si>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</si>
  <si>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</si>
  <si>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</si>
  <si>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</si>
  <si>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</si>
  <si>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</si>
  <si>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</si>
  <si>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</si>
  <si>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</si>
  <si>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</si>
  <si>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</si>
  <si>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</si>
  <si>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</si>
  <si>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</si>
  <si>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</si>
  <si>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</si>
  <si>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</si>
  <si>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</si>
  <si>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</si>
  <si>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</si>
  <si>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</si>
  <si>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</si>
  <si>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</si>
  <si>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</si>
  <si>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</si>
  <si>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</si>
  <si>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</si>
  <si>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</si>
  <si>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</si>
  <si>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</si>
  <si>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</si>
  <si>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</si>
  <si>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</si>
  <si>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</si>
  <si>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</si>
  <si>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</si>
  <si>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</si>
  <si>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</si>
  <si>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</si>
  <si>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</si>
  <si>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</si>
  <si>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</si>
  <si>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</si>
  <si>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</si>
  <si>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</si>
  <si>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</si>
  <si>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</si>
  <si>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</si>
  <si>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</si>
  <si>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</si>
  <si>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</si>
  <si>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</si>
  <si>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</si>
  <si>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</si>
  <si>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</si>
  <si>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</si>
  <si>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</si>
  <si>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</si>
  <si>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</si>
  <si>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</si>
  <si>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</si>
  <si>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</si>
  <si>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</si>
  <si>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</si>
  <si>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</si>
  <si>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</si>
  <si>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</si>
  <si>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</si>
  <si>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</si>
  <si>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</si>
  <si>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</si>
  <si>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</si>
  <si>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</si>
  <si>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</si>
  <si>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</si>
  <si>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</si>
  <si>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</si>
  <si>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</si>
  <si>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</si>
  <si>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</si>
  <si>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</si>
  <si>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</si>
  <si>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</si>
  <si>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</si>
  <si>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</si>
  <si>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</si>
  <si>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</si>
  <si>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</si>
  <si>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</si>
  <si>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</si>
  <si>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</si>
  <si>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</si>
  <si>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</si>
  <si>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</si>
  <si>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</si>
  <si>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</si>
  <si>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</si>
  <si>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</si>
  <si>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</si>
  <si>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</si>
  <si>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</si>
  <si>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</si>
  <si>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</si>
  <si>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</si>
  <si>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</si>
  <si>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</si>
  <si>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</si>
  <si>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</si>
  <si>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</si>
  <si>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</si>
  <si>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</si>
  <si>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</si>
  <si>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</si>
  <si>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</si>
  <si>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</si>
  <si>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</si>
  <si>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</si>
  <si>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</si>
  <si>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</si>
  <si>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</si>
  <si>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Сумма   (тыс. руб.)  2023г.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</si>
  <si>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</si>
  <si>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</si>
  <si>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</si>
  <si>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</si>
  <si>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</si>
  <si>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</si>
  <si>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</si>
  <si>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</si>
  <si>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1.6.1.1</t>
  </si>
  <si>
    <t>1.6.1.1.1</t>
  </si>
  <si>
    <t>1.3.2.4</t>
  </si>
  <si>
    <t>1.3.2.4.1.1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</si>
  <si>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</si>
  <si>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</si>
  <si>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</si>
  <si>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</si>
  <si>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</si>
  <si>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</si>
  <si>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</si>
  <si>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</si>
  <si>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</si>
  <si>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</si>
  <si>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</si>
  <si>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</si>
  <si>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</si>
  <si>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</si>
  <si>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</si>
  <si>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</si>
  <si>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</si>
  <si>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</si>
  <si>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</si>
  <si>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</si>
  <si>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</si>
  <si>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</si>
  <si>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</si>
  <si>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</si>
  <si>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</si>
  <si>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</si>
  <si>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</si>
  <si>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</si>
  <si>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</si>
  <si>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</si>
  <si>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</si>
  <si>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</si>
  <si>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</si>
  <si>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</si>
  <si>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</si>
  <si>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</si>
  <si>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</si>
  <si>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</si>
  <si>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</si>
  <si>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</si>
  <si>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</si>
  <si>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</si>
  <si>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</si>
  <si>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</si>
  <si>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</si>
  <si>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</si>
  <si>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</si>
  <si>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</si>
  <si>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</si>
  <si>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1.5.1.1.1</t>
  </si>
  <si>
    <t>Уплата налогов, сборов и иных платежей</t>
  </si>
  <si>
    <t>7.2.4.1.1</t>
  </si>
  <si>
    <t xml:space="preserve">к Решению МС ВМО Санкт-Петербурга МО Дворцовый округ       </t>
  </si>
  <si>
    <t>№ 147  от 26.12.2022</t>
  </si>
  <si>
    <t>Приложение № 4</t>
  </si>
  <si>
    <t>№ 156  от 16.05.2023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</si>
</sst>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6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6" fillId="30" borderId="10" xfId="0" applyNumberFormat="1" applyFont="1" applyFill="1" applyBorder="1" applyAlignment="1">
      <alignment horizontal="left" vertical="top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1" fillId="30" borderId="10" xfId="0" applyNumberFormat="1" applyFont="1" applyFill="1" applyBorder="1" applyAlignment="1">
      <alignment horizontal="left" vertical="top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16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9" fillId="0" borderId="10" xfId="53" applyNumberFormat="1" applyFont="1" applyBorder="1" applyAlignment="1">
      <alignment vertical="center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zoomScale="70" zoomScaleNormal="70" zoomScalePageLayoutView="0" workbookViewId="0" topLeftCell="A136">
      <selection activeCell="I150" sqref="I150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68" bestFit="1" customWidth="1"/>
    <col min="4" max="4" width="7.125" style="68" customWidth="1"/>
    <col min="5" max="5" width="14.75390625" style="63" customWidth="1"/>
    <col min="6" max="6" width="7.75390625" style="63" customWidth="1"/>
    <col min="7" max="7" width="15.375" style="63" customWidth="1"/>
    <col min="8" max="8" width="14.125" style="63" customWidth="1"/>
    <col min="9" max="9" width="16.00390625" style="63" customWidth="1"/>
    <col min="10" max="16384" width="9.125" style="3" customWidth="1"/>
  </cols>
  <sheetData>
    <row r="1" spans="7:9" ht="15.75">
      <c r="G1" s="122" t="s">
        <v>256</v>
      </c>
      <c r="H1" s="123"/>
      <c r="I1" s="123"/>
    </row>
    <row r="2" spans="7:9" ht="15.75">
      <c r="G2" s="124" t="s">
        <v>254</v>
      </c>
      <c r="H2" s="124"/>
      <c r="I2" s="124"/>
    </row>
    <row r="3" spans="7:9" ht="15.75">
      <c r="G3" s="125" t="s">
        <v>195</v>
      </c>
      <c r="H3" s="125"/>
      <c r="I3" s="125"/>
    </row>
    <row r="4" spans="7:9" ht="15.75">
      <c r="G4" s="122" t="s">
        <v>257</v>
      </c>
      <c r="H4" s="123"/>
      <c r="I4" s="123"/>
    </row>
    <row r="6" spans="7:9" ht="15.75">
      <c r="G6" s="122" t="s">
        <v>188</v>
      </c>
      <c r="H6" s="123"/>
      <c r="I6" s="123"/>
    </row>
    <row r="7" spans="7:9" ht="15.75">
      <c r="G7" s="124" t="s">
        <v>254</v>
      </c>
      <c r="H7" s="124"/>
      <c r="I7" s="124"/>
    </row>
    <row r="8" spans="7:9" ht="15.75" customHeight="1">
      <c r="G8" s="125" t="s">
        <v>195</v>
      </c>
      <c r="H8" s="125"/>
      <c r="I8" s="125"/>
    </row>
    <row r="9" spans="7:9" ht="15.75">
      <c r="G9" s="122" t="s">
        <v>255</v>
      </c>
      <c r="H9" s="123"/>
      <c r="I9" s="123"/>
    </row>
    <row r="10" spans="2:11" ht="15.75">
      <c r="B10" s="128"/>
      <c r="C10" s="129"/>
      <c r="D10" s="129"/>
      <c r="E10" s="129"/>
      <c r="F10" s="129"/>
      <c r="G10" s="129"/>
      <c r="H10" s="129"/>
      <c r="I10" s="69"/>
      <c r="J10" s="17"/>
      <c r="K10" s="17"/>
    </row>
    <row r="11" spans="1:11" ht="31.5" customHeight="1">
      <c r="A11" s="130" t="s">
        <v>192</v>
      </c>
      <c r="B11" s="130"/>
      <c r="C11" s="130"/>
      <c r="D11" s="130"/>
      <c r="E11" s="130"/>
      <c r="F11" s="130"/>
      <c r="G11" s="130"/>
      <c r="H11" s="130"/>
      <c r="I11" s="130"/>
      <c r="J11" s="17"/>
      <c r="K11" s="17"/>
    </row>
    <row r="12" spans="1:11" ht="15.75">
      <c r="A12" s="126" t="s">
        <v>193</v>
      </c>
      <c r="B12" s="126"/>
      <c r="C12" s="126"/>
      <c r="D12" s="126"/>
      <c r="E12" s="126"/>
      <c r="F12" s="126"/>
      <c r="G12" s="126"/>
      <c r="H12" s="69"/>
      <c r="I12" s="69"/>
      <c r="J12" s="17"/>
      <c r="K12" s="17"/>
    </row>
    <row r="13" spans="1:11" ht="15.75">
      <c r="A13" s="127" t="s">
        <v>196</v>
      </c>
      <c r="B13" s="127"/>
      <c r="C13" s="127"/>
      <c r="D13" s="127"/>
      <c r="E13" s="127"/>
      <c r="F13" s="127"/>
      <c r="G13" s="127"/>
      <c r="H13" s="69"/>
      <c r="I13" s="69"/>
      <c r="J13" s="17"/>
      <c r="K13" s="17"/>
    </row>
    <row r="14" spans="1:11" ht="15.75">
      <c r="A14" s="42"/>
      <c r="B14" s="42"/>
      <c r="C14" s="61"/>
      <c r="D14" s="70"/>
      <c r="E14" s="61"/>
      <c r="F14" s="61"/>
      <c r="G14" s="61"/>
      <c r="H14" s="69"/>
      <c r="I14" s="69"/>
      <c r="J14" s="17"/>
      <c r="K14" s="17"/>
    </row>
    <row r="15" spans="1:11" ht="63">
      <c r="A15" s="20" t="s">
        <v>0</v>
      </c>
      <c r="B15" s="18" t="s">
        <v>1</v>
      </c>
      <c r="C15" s="20" t="s">
        <v>168</v>
      </c>
      <c r="D15" s="20" t="s">
        <v>169</v>
      </c>
      <c r="E15" s="18" t="s">
        <v>142</v>
      </c>
      <c r="F15" s="18" t="s">
        <v>4</v>
      </c>
      <c r="G15" s="18" t="s">
        <v>189</v>
      </c>
      <c r="H15" s="18" t="s">
        <v>191</v>
      </c>
      <c r="I15" s="18" t="s">
        <v>197</v>
      </c>
      <c r="J15" s="2"/>
      <c r="K15" s="2"/>
    </row>
    <row r="16" spans="1:11" s="23" customFormat="1" ht="72.75" customHeight="1">
      <c r="A16" s="26" t="s">
        <v>27</v>
      </c>
      <c r="B16" s="87" t="s">
        <v>190</v>
      </c>
      <c r="C16" s="26"/>
      <c r="D16" s="26"/>
      <c r="E16" s="71"/>
      <c r="F16" s="71"/>
      <c r="G16" s="72">
        <f>G17+G59+G64+G70+G94+G121+G132+G144+G150</f>
        <v>40206.100000000006</v>
      </c>
      <c r="H16" s="72">
        <f>H17+H59+H64+H70+H94+H121+H132+H144+H150</f>
        <v>39288</v>
      </c>
      <c r="I16" s="72">
        <f>I17+I59+I64+I70+I94+I121+I132+I144+I150</f>
        <v>42216.6</v>
      </c>
      <c r="J16" s="4"/>
      <c r="K16" s="1"/>
    </row>
    <row r="17" spans="1:11" s="23" customFormat="1" ht="63.75" customHeight="1">
      <c r="A17" s="51" t="s">
        <v>13</v>
      </c>
      <c r="B17" s="55" t="s">
        <v>10</v>
      </c>
      <c r="C17" s="51" t="s">
        <v>170</v>
      </c>
      <c r="D17" s="51" t="s">
        <v>171</v>
      </c>
      <c r="E17" s="51"/>
      <c r="F17" s="51"/>
      <c r="G17" s="50">
        <f>G18+G21+G35+G49+G54+G32</f>
        <v>23284.2</v>
      </c>
      <c r="H17" s="50">
        <f>H18+H21+H35+H49+H54+H32</f>
        <v>24468.200000000004</v>
      </c>
      <c r="I17" s="50">
        <f>I18+I21+I35+I49+I54+I32</f>
        <v>25697.899999999994</v>
      </c>
      <c r="J17" s="4"/>
      <c r="K17" s="1"/>
    </row>
    <row r="18" spans="1:11" s="23" customFormat="1" ht="63.75" customHeight="1">
      <c r="A18" s="34" t="s">
        <v>41</v>
      </c>
      <c r="B18" s="57" t="s">
        <v>162</v>
      </c>
      <c r="C18" s="34" t="s">
        <v>170</v>
      </c>
      <c r="D18" s="34" t="s">
        <v>172</v>
      </c>
      <c r="E18" s="34"/>
      <c r="F18" s="34"/>
      <c r="G18" s="59">
        <f aca="true" t="shared" si="0" ref="G18:I19">G19</f>
        <v>1772.3</v>
      </c>
      <c r="H18" s="59">
        <f t="shared" si="0"/>
        <v>1858.3</v>
      </c>
      <c r="I18" s="59">
        <f t="shared" si="0"/>
        <v>1943.1</v>
      </c>
      <c r="J18" s="4"/>
      <c r="K18" s="1"/>
    </row>
    <row r="19" spans="1:11" s="23" customFormat="1" ht="103.5" customHeight="1">
      <c r="A19" s="34" t="s">
        <v>15</v>
      </c>
      <c r="B19" s="57" t="s">
        <v>163</v>
      </c>
      <c r="C19" s="34" t="s">
        <v>170</v>
      </c>
      <c r="D19" s="34" t="s">
        <v>172</v>
      </c>
      <c r="E19" s="34" t="s">
        <v>164</v>
      </c>
      <c r="F19" s="34" t="s">
        <v>82</v>
      </c>
      <c r="G19" s="59">
        <f t="shared" si="0"/>
        <v>1772.3</v>
      </c>
      <c r="H19" s="59">
        <f t="shared" si="0"/>
        <v>1858.3</v>
      </c>
      <c r="I19" s="59">
        <f t="shared" si="0"/>
        <v>1943.1</v>
      </c>
      <c r="J19" s="4"/>
      <c r="K19" s="1"/>
    </row>
    <row r="20" spans="1:11" s="23" customFormat="1" ht="37.5" customHeight="1">
      <c r="A20" s="34" t="s">
        <v>16</v>
      </c>
      <c r="B20" s="37" t="s">
        <v>83</v>
      </c>
      <c r="C20" s="38" t="s">
        <v>170</v>
      </c>
      <c r="D20" s="38" t="s">
        <v>172</v>
      </c>
      <c r="E20" s="38" t="s">
        <v>164</v>
      </c>
      <c r="F20" s="38" t="s">
        <v>73</v>
      </c>
      <c r="G20" s="60">
        <v>1772.3</v>
      </c>
      <c r="H20" s="60">
        <v>1858.3</v>
      </c>
      <c r="I20" s="60">
        <v>1943.1</v>
      </c>
      <c r="J20" s="4"/>
      <c r="K20" s="1"/>
    </row>
    <row r="21" spans="1:11" ht="81" customHeight="1">
      <c r="A21" s="48" t="s">
        <v>147</v>
      </c>
      <c r="B21" s="49" t="s">
        <v>174</v>
      </c>
      <c r="C21" s="73" t="s">
        <v>170</v>
      </c>
      <c r="D21" s="74" t="s">
        <v>173</v>
      </c>
      <c r="E21" s="62"/>
      <c r="F21" s="62"/>
      <c r="G21" s="75">
        <f>G22+G25</f>
        <v>4517.099999999999</v>
      </c>
      <c r="H21" s="75">
        <f>H22+H25</f>
        <v>4753.7</v>
      </c>
      <c r="I21" s="75">
        <f>I22+I25</f>
        <v>4998.099999999999</v>
      </c>
      <c r="J21" s="5"/>
      <c r="K21" s="5"/>
    </row>
    <row r="22" spans="1:11" ht="28.5" customHeight="1">
      <c r="A22" s="9" t="s">
        <v>30</v>
      </c>
      <c r="B22" s="36" t="s">
        <v>14</v>
      </c>
      <c r="C22" s="20" t="s">
        <v>170</v>
      </c>
      <c r="D22" s="20" t="s">
        <v>173</v>
      </c>
      <c r="E22" s="20" t="s">
        <v>117</v>
      </c>
      <c r="F22" s="20"/>
      <c r="G22" s="11">
        <f>G24</f>
        <v>178.2</v>
      </c>
      <c r="H22" s="11">
        <f>H24</f>
        <v>186.8</v>
      </c>
      <c r="I22" s="11">
        <f>I24</f>
        <v>195.4</v>
      </c>
      <c r="J22" s="5"/>
      <c r="K22" s="5"/>
    </row>
    <row r="23" spans="1:11" ht="86.25" customHeight="1">
      <c r="A23" s="9" t="s">
        <v>31</v>
      </c>
      <c r="B23" s="7" t="s">
        <v>92</v>
      </c>
      <c r="C23" s="20" t="s">
        <v>170</v>
      </c>
      <c r="D23" s="20" t="s">
        <v>173</v>
      </c>
      <c r="E23" s="20" t="s">
        <v>117</v>
      </c>
      <c r="F23" s="20" t="s">
        <v>82</v>
      </c>
      <c r="G23" s="11">
        <f>G24</f>
        <v>178.2</v>
      </c>
      <c r="H23" s="11">
        <f>H24</f>
        <v>186.8</v>
      </c>
      <c r="I23" s="11">
        <f>I24</f>
        <v>195.4</v>
      </c>
      <c r="J23" s="5"/>
      <c r="K23" s="5"/>
    </row>
    <row r="24" spans="1:11" ht="33" customHeight="1">
      <c r="A24" s="9" t="s">
        <v>42</v>
      </c>
      <c r="B24" s="37" t="s">
        <v>83</v>
      </c>
      <c r="C24" s="38" t="s">
        <v>170</v>
      </c>
      <c r="D24" s="38" t="s">
        <v>173</v>
      </c>
      <c r="E24" s="38" t="s">
        <v>117</v>
      </c>
      <c r="F24" s="38" t="s">
        <v>73</v>
      </c>
      <c r="G24" s="30">
        <v>178.2</v>
      </c>
      <c r="H24" s="30">
        <v>186.8</v>
      </c>
      <c r="I24" s="30">
        <v>195.4</v>
      </c>
      <c r="J24" s="5"/>
      <c r="K24" s="5"/>
    </row>
    <row r="25" spans="1:11" s="23" customFormat="1" ht="31.5">
      <c r="A25" s="9" t="s">
        <v>43</v>
      </c>
      <c r="B25" s="7" t="s">
        <v>77</v>
      </c>
      <c r="C25" s="20" t="s">
        <v>170</v>
      </c>
      <c r="D25" s="20" t="s">
        <v>173</v>
      </c>
      <c r="E25" s="20" t="s">
        <v>118</v>
      </c>
      <c r="F25" s="20"/>
      <c r="G25" s="11">
        <f>G29+G27+G30</f>
        <v>4338.9</v>
      </c>
      <c r="H25" s="11">
        <f>H29+H27+H30</f>
        <v>4566.9</v>
      </c>
      <c r="I25" s="11">
        <f>I29+I27+I30</f>
        <v>4802.7</v>
      </c>
      <c r="J25" s="4"/>
      <c r="K25" s="4"/>
    </row>
    <row r="26" spans="1:11" s="23" customFormat="1" ht="84.75" customHeight="1">
      <c r="A26" s="9" t="s">
        <v>44</v>
      </c>
      <c r="B26" s="7" t="s">
        <v>92</v>
      </c>
      <c r="C26" s="20" t="s">
        <v>170</v>
      </c>
      <c r="D26" s="20" t="s">
        <v>173</v>
      </c>
      <c r="E26" s="20" t="s">
        <v>118</v>
      </c>
      <c r="F26" s="20" t="s">
        <v>82</v>
      </c>
      <c r="G26" s="11">
        <f>G27</f>
        <v>3757.4</v>
      </c>
      <c r="H26" s="11">
        <f>H27</f>
        <v>3939.6</v>
      </c>
      <c r="I26" s="11">
        <f>I27</f>
        <v>4119.5</v>
      </c>
      <c r="J26" s="4"/>
      <c r="K26" s="4"/>
    </row>
    <row r="27" spans="1:11" s="23" customFormat="1" ht="31.5">
      <c r="A27" s="31" t="s">
        <v>45</v>
      </c>
      <c r="B27" s="37" t="s">
        <v>83</v>
      </c>
      <c r="C27" s="38" t="s">
        <v>170</v>
      </c>
      <c r="D27" s="38" t="s">
        <v>173</v>
      </c>
      <c r="E27" s="38" t="s">
        <v>118</v>
      </c>
      <c r="F27" s="38" t="s">
        <v>73</v>
      </c>
      <c r="G27" s="30">
        <v>3757.4</v>
      </c>
      <c r="H27" s="30">
        <v>3939.6</v>
      </c>
      <c r="I27" s="30">
        <v>4119.5</v>
      </c>
      <c r="J27" s="4"/>
      <c r="K27" s="4"/>
    </row>
    <row r="28" spans="1:11" s="23" customFormat="1" ht="38.25" customHeight="1">
      <c r="A28" s="9" t="s">
        <v>46</v>
      </c>
      <c r="B28" s="7" t="s">
        <v>158</v>
      </c>
      <c r="C28" s="20" t="s">
        <v>170</v>
      </c>
      <c r="D28" s="20" t="s">
        <v>173</v>
      </c>
      <c r="E28" s="20" t="s">
        <v>118</v>
      </c>
      <c r="F28" s="20" t="s">
        <v>81</v>
      </c>
      <c r="G28" s="11">
        <f>G29</f>
        <v>575.3</v>
      </c>
      <c r="H28" s="11">
        <f>H29</f>
        <v>621.3</v>
      </c>
      <c r="I28" s="11">
        <f>I29</f>
        <v>677.2</v>
      </c>
      <c r="J28" s="4"/>
      <c r="K28" s="4"/>
    </row>
    <row r="29" spans="1:11" ht="37.5" customHeight="1">
      <c r="A29" s="9" t="s">
        <v>57</v>
      </c>
      <c r="B29" s="45" t="s">
        <v>85</v>
      </c>
      <c r="C29" s="21" t="s">
        <v>170</v>
      </c>
      <c r="D29" s="38" t="s">
        <v>173</v>
      </c>
      <c r="E29" s="38" t="s">
        <v>118</v>
      </c>
      <c r="F29" s="38" t="s">
        <v>84</v>
      </c>
      <c r="G29" s="30">
        <f>575.5-0.2</f>
        <v>575.3</v>
      </c>
      <c r="H29" s="30">
        <v>621.3</v>
      </c>
      <c r="I29" s="30">
        <v>677.2</v>
      </c>
      <c r="J29" s="5"/>
      <c r="K29" s="5"/>
    </row>
    <row r="30" spans="1:11" ht="16.5" customHeight="1">
      <c r="A30" s="32" t="s">
        <v>107</v>
      </c>
      <c r="B30" s="35" t="s">
        <v>94</v>
      </c>
      <c r="C30" s="20" t="s">
        <v>170</v>
      </c>
      <c r="D30" s="34" t="s">
        <v>173</v>
      </c>
      <c r="E30" s="34" t="s">
        <v>118</v>
      </c>
      <c r="F30" s="34" t="s">
        <v>88</v>
      </c>
      <c r="G30" s="40">
        <f>G31</f>
        <v>6.2</v>
      </c>
      <c r="H30" s="40">
        <f>H31</f>
        <v>6</v>
      </c>
      <c r="I30" s="40">
        <f>I31</f>
        <v>6</v>
      </c>
      <c r="J30" s="5"/>
      <c r="K30" s="5"/>
    </row>
    <row r="31" spans="1:11" ht="16.5" customHeight="1">
      <c r="A31" s="31" t="s">
        <v>108</v>
      </c>
      <c r="B31" s="19" t="s">
        <v>252</v>
      </c>
      <c r="C31" s="21" t="s">
        <v>170</v>
      </c>
      <c r="D31" s="38" t="s">
        <v>173</v>
      </c>
      <c r="E31" s="38" t="s">
        <v>118</v>
      </c>
      <c r="F31" s="21" t="s">
        <v>90</v>
      </c>
      <c r="G31" s="12">
        <f>6+0.2</f>
        <v>6.2</v>
      </c>
      <c r="H31" s="12">
        <v>6</v>
      </c>
      <c r="I31" s="12">
        <v>6</v>
      </c>
      <c r="J31" s="5"/>
      <c r="K31" s="5"/>
    </row>
    <row r="32" spans="1:11" ht="42" customHeight="1">
      <c r="A32" s="32" t="s">
        <v>200</v>
      </c>
      <c r="B32" s="7" t="s">
        <v>96</v>
      </c>
      <c r="C32" s="34" t="s">
        <v>170</v>
      </c>
      <c r="D32" s="20" t="s">
        <v>179</v>
      </c>
      <c r="E32" s="34" t="s">
        <v>121</v>
      </c>
      <c r="F32" s="34"/>
      <c r="G32" s="40">
        <f aca="true" t="shared" si="1" ref="G32:I33">G33</f>
        <v>128</v>
      </c>
      <c r="H32" s="40">
        <f t="shared" si="1"/>
        <v>108</v>
      </c>
      <c r="I32" s="40">
        <f t="shared" si="1"/>
        <v>108</v>
      </c>
      <c r="J32" s="5"/>
      <c r="K32" s="5"/>
    </row>
    <row r="33" spans="1:11" ht="17.25" customHeight="1">
      <c r="A33" s="31" t="s">
        <v>47</v>
      </c>
      <c r="B33" s="19" t="s">
        <v>94</v>
      </c>
      <c r="C33" s="38" t="s">
        <v>170</v>
      </c>
      <c r="D33" s="21" t="s">
        <v>179</v>
      </c>
      <c r="E33" s="38" t="s">
        <v>121</v>
      </c>
      <c r="F33" s="38" t="s">
        <v>88</v>
      </c>
      <c r="G33" s="12">
        <f t="shared" si="1"/>
        <v>128</v>
      </c>
      <c r="H33" s="12">
        <f t="shared" si="1"/>
        <v>108</v>
      </c>
      <c r="I33" s="12">
        <f t="shared" si="1"/>
        <v>108</v>
      </c>
      <c r="J33" s="5"/>
      <c r="K33" s="5"/>
    </row>
    <row r="34" spans="1:11" ht="25.5" customHeight="1">
      <c r="A34" s="31" t="s">
        <v>201</v>
      </c>
      <c r="B34" s="37" t="s">
        <v>252</v>
      </c>
      <c r="C34" s="21" t="s">
        <v>170</v>
      </c>
      <c r="D34" s="38" t="s">
        <v>179</v>
      </c>
      <c r="E34" s="21" t="s">
        <v>121</v>
      </c>
      <c r="F34" s="21" t="s">
        <v>90</v>
      </c>
      <c r="G34" s="12">
        <v>128</v>
      </c>
      <c r="H34" s="12">
        <v>108</v>
      </c>
      <c r="I34" s="12">
        <v>108</v>
      </c>
      <c r="J34" s="5"/>
      <c r="K34" s="5"/>
    </row>
    <row r="35" spans="1:11" ht="66" customHeight="1">
      <c r="A35" s="89" t="s">
        <v>238</v>
      </c>
      <c r="B35" s="90" t="s">
        <v>175</v>
      </c>
      <c r="C35" s="51" t="s">
        <v>170</v>
      </c>
      <c r="D35" s="91" t="s">
        <v>176</v>
      </c>
      <c r="E35" s="91"/>
      <c r="F35" s="91"/>
      <c r="G35" s="92">
        <f>G36+G39</f>
        <v>16808</v>
      </c>
      <c r="H35" s="92">
        <f>H36+H39</f>
        <v>17689.000000000004</v>
      </c>
      <c r="I35" s="92">
        <f>I36+I39</f>
        <v>18589.1</v>
      </c>
      <c r="J35" s="5"/>
      <c r="K35" s="5"/>
    </row>
    <row r="36" spans="1:11" ht="33.75" customHeight="1">
      <c r="A36" s="9" t="s">
        <v>239</v>
      </c>
      <c r="B36" s="7" t="s">
        <v>78</v>
      </c>
      <c r="C36" s="34" t="s">
        <v>170</v>
      </c>
      <c r="D36" s="20" t="s">
        <v>176</v>
      </c>
      <c r="E36" s="20" t="s">
        <v>119</v>
      </c>
      <c r="F36" s="20"/>
      <c r="G36" s="11">
        <f>G43+G38+G47</f>
        <v>15665.1</v>
      </c>
      <c r="H36" s="11">
        <f>H43+H38+H47</f>
        <v>16490.600000000002</v>
      </c>
      <c r="I36" s="11">
        <f>I43+I38+I47</f>
        <v>17336</v>
      </c>
      <c r="J36" s="5"/>
      <c r="K36" s="5"/>
    </row>
    <row r="37" spans="1:11" ht="66.75" customHeight="1">
      <c r="A37" s="9" t="s">
        <v>240</v>
      </c>
      <c r="B37" s="7" t="s">
        <v>92</v>
      </c>
      <c r="C37" s="34" t="s">
        <v>170</v>
      </c>
      <c r="D37" s="20" t="s">
        <v>176</v>
      </c>
      <c r="E37" s="20" t="s">
        <v>119</v>
      </c>
      <c r="F37" s="20" t="s">
        <v>82</v>
      </c>
      <c r="G37" s="11">
        <f>G38</f>
        <v>13700.7</v>
      </c>
      <c r="H37" s="11">
        <f>H38</f>
        <v>14365.2</v>
      </c>
      <c r="I37" s="11">
        <f>I38</f>
        <v>15021.1</v>
      </c>
      <c r="J37" s="5"/>
      <c r="K37" s="5"/>
    </row>
    <row r="38" spans="1:11" ht="36.75" customHeight="1">
      <c r="A38" s="9" t="s">
        <v>241</v>
      </c>
      <c r="B38" s="37" t="s">
        <v>83</v>
      </c>
      <c r="C38" s="38" t="s">
        <v>170</v>
      </c>
      <c r="D38" s="38" t="s">
        <v>176</v>
      </c>
      <c r="E38" s="38" t="s">
        <v>119</v>
      </c>
      <c r="F38" s="38" t="s">
        <v>73</v>
      </c>
      <c r="G38" s="30">
        <v>13700.7</v>
      </c>
      <c r="H38" s="30">
        <v>14365.2</v>
      </c>
      <c r="I38" s="30">
        <v>15021.1</v>
      </c>
      <c r="J38" s="5"/>
      <c r="K38" s="5"/>
    </row>
    <row r="39" spans="1:11" ht="71.25" customHeight="1">
      <c r="A39" s="9" t="s">
        <v>242</v>
      </c>
      <c r="B39" s="37" t="s">
        <v>187</v>
      </c>
      <c r="C39" s="34" t="s">
        <v>170</v>
      </c>
      <c r="D39" s="34" t="s">
        <v>176</v>
      </c>
      <c r="E39" s="34" t="s">
        <v>146</v>
      </c>
      <c r="F39" s="34"/>
      <c r="G39" s="40">
        <f>G40+G44</f>
        <v>1142.9</v>
      </c>
      <c r="H39" s="40">
        <f>H40+H44</f>
        <v>1198.4</v>
      </c>
      <c r="I39" s="40">
        <f>I40+I44</f>
        <v>1253.1000000000001</v>
      </c>
      <c r="J39" s="5"/>
      <c r="K39" s="5"/>
    </row>
    <row r="40" spans="1:11" ht="81" customHeight="1">
      <c r="A40" s="9" t="s">
        <v>243</v>
      </c>
      <c r="B40" s="46" t="s">
        <v>112</v>
      </c>
      <c r="C40" s="34" t="s">
        <v>170</v>
      </c>
      <c r="D40" s="34" t="s">
        <v>176</v>
      </c>
      <c r="E40" s="34" t="s">
        <v>146</v>
      </c>
      <c r="F40" s="34" t="s">
        <v>82</v>
      </c>
      <c r="G40" s="40">
        <f>G41</f>
        <v>1063.4</v>
      </c>
      <c r="H40" s="40">
        <f>H41</f>
        <v>1115</v>
      </c>
      <c r="I40" s="40">
        <f>I41</f>
        <v>1165.9</v>
      </c>
      <c r="J40" s="5"/>
      <c r="K40" s="5"/>
    </row>
    <row r="41" spans="1:11" ht="36.75" customHeight="1">
      <c r="A41" s="9" t="s">
        <v>244</v>
      </c>
      <c r="B41" s="37" t="s">
        <v>83</v>
      </c>
      <c r="C41" s="38" t="s">
        <v>170</v>
      </c>
      <c r="D41" s="38" t="s">
        <v>176</v>
      </c>
      <c r="E41" s="38" t="s">
        <v>146</v>
      </c>
      <c r="F41" s="38" t="s">
        <v>73</v>
      </c>
      <c r="G41" s="30">
        <v>1063.4</v>
      </c>
      <c r="H41" s="30">
        <v>1115</v>
      </c>
      <c r="I41" s="30">
        <v>1165.9</v>
      </c>
      <c r="J41" s="5"/>
      <c r="K41" s="5"/>
    </row>
    <row r="42" spans="1:11" ht="36" customHeight="1">
      <c r="A42" s="9" t="s">
        <v>245</v>
      </c>
      <c r="B42" s="7" t="s">
        <v>93</v>
      </c>
      <c r="C42" s="34" t="s">
        <v>170</v>
      </c>
      <c r="D42" s="20" t="s">
        <v>176</v>
      </c>
      <c r="E42" s="20" t="s">
        <v>119</v>
      </c>
      <c r="F42" s="20" t="s">
        <v>81</v>
      </c>
      <c r="G42" s="11">
        <f>G43</f>
        <v>1949.4</v>
      </c>
      <c r="H42" s="11">
        <f>H43</f>
        <v>2105.4</v>
      </c>
      <c r="I42" s="11">
        <f>I43</f>
        <v>2294.9</v>
      </c>
      <c r="J42" s="5"/>
      <c r="K42" s="5"/>
    </row>
    <row r="43" spans="1:11" ht="45" customHeight="1">
      <c r="A43" s="9" t="s">
        <v>246</v>
      </c>
      <c r="B43" s="37" t="s">
        <v>85</v>
      </c>
      <c r="C43" s="21" t="s">
        <v>170</v>
      </c>
      <c r="D43" s="38" t="s">
        <v>176</v>
      </c>
      <c r="E43" s="38" t="s">
        <v>119</v>
      </c>
      <c r="F43" s="38" t="s">
        <v>84</v>
      </c>
      <c r="G43" s="30">
        <f>1949.5-0.1</f>
        <v>1949.4</v>
      </c>
      <c r="H43" s="30">
        <v>2105.4</v>
      </c>
      <c r="I43" s="30">
        <v>2294.9</v>
      </c>
      <c r="J43" s="5"/>
      <c r="K43" s="5"/>
    </row>
    <row r="44" spans="1:11" ht="37.5" customHeight="1">
      <c r="A44" s="32" t="s">
        <v>247</v>
      </c>
      <c r="B44" s="35" t="s">
        <v>158</v>
      </c>
      <c r="C44" s="34" t="s">
        <v>170</v>
      </c>
      <c r="D44" s="34" t="s">
        <v>176</v>
      </c>
      <c r="E44" s="34" t="s">
        <v>146</v>
      </c>
      <c r="F44" s="34" t="s">
        <v>81</v>
      </c>
      <c r="G44" s="40">
        <f>G45</f>
        <v>79.5</v>
      </c>
      <c r="H44" s="40">
        <f>H45</f>
        <v>83.4</v>
      </c>
      <c r="I44" s="40">
        <f>I45</f>
        <v>87.2</v>
      </c>
      <c r="J44" s="5"/>
      <c r="K44" s="5"/>
    </row>
    <row r="45" spans="1:11" ht="34.5" customHeight="1">
      <c r="A45" s="8" t="s">
        <v>248</v>
      </c>
      <c r="B45" s="37" t="s">
        <v>85</v>
      </c>
      <c r="C45" s="21" t="s">
        <v>170</v>
      </c>
      <c r="D45" s="21" t="s">
        <v>176</v>
      </c>
      <c r="E45" s="38" t="s">
        <v>146</v>
      </c>
      <c r="F45" s="21" t="s">
        <v>84</v>
      </c>
      <c r="G45" s="12">
        <v>79.5</v>
      </c>
      <c r="H45" s="12">
        <v>83.4</v>
      </c>
      <c r="I45" s="12">
        <v>87.2</v>
      </c>
      <c r="J45" s="5"/>
      <c r="K45" s="5"/>
    </row>
    <row r="46" spans="1:11" ht="17.25" customHeight="1">
      <c r="A46" s="32" t="s">
        <v>249</v>
      </c>
      <c r="B46" s="35" t="s">
        <v>94</v>
      </c>
      <c r="C46" s="34" t="s">
        <v>170</v>
      </c>
      <c r="D46" s="34" t="s">
        <v>176</v>
      </c>
      <c r="E46" s="34" t="s">
        <v>119</v>
      </c>
      <c r="F46" s="34" t="s">
        <v>88</v>
      </c>
      <c r="G46" s="40">
        <f>G47</f>
        <v>15</v>
      </c>
      <c r="H46" s="40">
        <f>H47</f>
        <v>20</v>
      </c>
      <c r="I46" s="40">
        <f>I47</f>
        <v>20</v>
      </c>
      <c r="J46" s="5"/>
      <c r="K46" s="5"/>
    </row>
    <row r="47" spans="1:11" ht="17.25" customHeight="1">
      <c r="A47" s="8" t="s">
        <v>250</v>
      </c>
      <c r="B47" s="19" t="s">
        <v>252</v>
      </c>
      <c r="C47" s="21" t="s">
        <v>170</v>
      </c>
      <c r="D47" s="21" t="s">
        <v>176</v>
      </c>
      <c r="E47" s="38" t="s">
        <v>119</v>
      </c>
      <c r="F47" s="21" t="s">
        <v>90</v>
      </c>
      <c r="G47" s="12">
        <v>15</v>
      </c>
      <c r="H47" s="12">
        <v>20</v>
      </c>
      <c r="I47" s="12">
        <v>20</v>
      </c>
      <c r="J47" s="5"/>
      <c r="K47" s="5"/>
    </row>
    <row r="48" spans="1:11" ht="17.25" customHeight="1">
      <c r="A48" s="8"/>
      <c r="B48" s="19"/>
      <c r="C48" s="21"/>
      <c r="D48" s="21"/>
      <c r="E48" s="38"/>
      <c r="F48" s="21"/>
      <c r="G48" s="12"/>
      <c r="H48" s="12"/>
      <c r="I48" s="12"/>
      <c r="J48" s="5"/>
      <c r="K48" s="5"/>
    </row>
    <row r="49" spans="1:11" ht="15.75">
      <c r="A49" s="89" t="s">
        <v>186</v>
      </c>
      <c r="B49" s="93" t="s">
        <v>11</v>
      </c>
      <c r="C49" s="51" t="s">
        <v>170</v>
      </c>
      <c r="D49" s="91" t="s">
        <v>178</v>
      </c>
      <c r="E49" s="91"/>
      <c r="F49" s="91"/>
      <c r="G49" s="92">
        <f>G50</f>
        <v>50</v>
      </c>
      <c r="H49" s="92">
        <f>H50</f>
        <v>50</v>
      </c>
      <c r="I49" s="92">
        <f>I50</f>
        <v>50</v>
      </c>
      <c r="J49" s="5"/>
      <c r="K49" s="5"/>
    </row>
    <row r="50" spans="1:11" ht="18" customHeight="1">
      <c r="A50" s="9" t="s">
        <v>32</v>
      </c>
      <c r="B50" s="36" t="s">
        <v>12</v>
      </c>
      <c r="C50" s="34" t="s">
        <v>170</v>
      </c>
      <c r="D50" s="34" t="s">
        <v>178</v>
      </c>
      <c r="E50" s="34" t="s">
        <v>120</v>
      </c>
      <c r="F50" s="34"/>
      <c r="G50" s="40">
        <f>G52</f>
        <v>50</v>
      </c>
      <c r="H50" s="40">
        <f>H52</f>
        <v>50</v>
      </c>
      <c r="I50" s="40">
        <f>I52</f>
        <v>50</v>
      </c>
      <c r="J50" s="5"/>
      <c r="K50" s="5"/>
    </row>
    <row r="51" spans="1:11" ht="18" customHeight="1">
      <c r="A51" s="9" t="s">
        <v>95</v>
      </c>
      <c r="B51" s="7" t="s">
        <v>94</v>
      </c>
      <c r="C51" s="34" t="s">
        <v>170</v>
      </c>
      <c r="D51" s="34" t="s">
        <v>178</v>
      </c>
      <c r="E51" s="34" t="s">
        <v>120</v>
      </c>
      <c r="F51" s="34" t="s">
        <v>88</v>
      </c>
      <c r="G51" s="40">
        <v>50</v>
      </c>
      <c r="H51" s="40">
        <v>50</v>
      </c>
      <c r="I51" s="40">
        <v>50</v>
      </c>
      <c r="J51" s="5"/>
      <c r="K51" s="5"/>
    </row>
    <row r="52" spans="1:11" ht="17.25" customHeight="1">
      <c r="A52" s="8" t="s">
        <v>251</v>
      </c>
      <c r="B52" s="37" t="s">
        <v>89</v>
      </c>
      <c r="C52" s="21" t="s">
        <v>170</v>
      </c>
      <c r="D52" s="21" t="s">
        <v>178</v>
      </c>
      <c r="E52" s="21" t="s">
        <v>120</v>
      </c>
      <c r="F52" s="21" t="s">
        <v>72</v>
      </c>
      <c r="G52" s="12">
        <v>50</v>
      </c>
      <c r="H52" s="12">
        <v>50</v>
      </c>
      <c r="I52" s="12">
        <v>50</v>
      </c>
      <c r="J52" s="5"/>
      <c r="K52" s="5"/>
    </row>
    <row r="53" spans="1:11" ht="17.25" customHeight="1">
      <c r="A53" s="8"/>
      <c r="B53" s="37"/>
      <c r="C53" s="21"/>
      <c r="D53" s="21"/>
      <c r="E53" s="21"/>
      <c r="F53" s="21"/>
      <c r="G53" s="12"/>
      <c r="H53" s="12"/>
      <c r="I53" s="12"/>
      <c r="J53" s="5"/>
      <c r="K53" s="5"/>
    </row>
    <row r="54" spans="1:11" ht="18.75" customHeight="1">
      <c r="A54" s="89" t="s">
        <v>166</v>
      </c>
      <c r="B54" s="94" t="s">
        <v>9</v>
      </c>
      <c r="C54" s="51" t="s">
        <v>170</v>
      </c>
      <c r="D54" s="91" t="s">
        <v>179</v>
      </c>
      <c r="E54" s="91"/>
      <c r="F54" s="91"/>
      <c r="G54" s="92">
        <f>G55</f>
        <v>8.8</v>
      </c>
      <c r="H54" s="92">
        <f>H55</f>
        <v>9.2</v>
      </c>
      <c r="I54" s="92">
        <f>I55</f>
        <v>9.6</v>
      </c>
      <c r="J54" s="5"/>
      <c r="K54" s="5"/>
    </row>
    <row r="55" spans="1:11" ht="79.5" customHeight="1">
      <c r="A55" s="32" t="s">
        <v>165</v>
      </c>
      <c r="B55" s="35" t="s">
        <v>167</v>
      </c>
      <c r="C55" s="34" t="s">
        <v>170</v>
      </c>
      <c r="D55" s="34" t="s">
        <v>179</v>
      </c>
      <c r="E55" s="34" t="s">
        <v>145</v>
      </c>
      <c r="F55" s="21"/>
      <c r="G55" s="40">
        <f>G57</f>
        <v>8.8</v>
      </c>
      <c r="H55" s="40">
        <f>H57</f>
        <v>9.2</v>
      </c>
      <c r="I55" s="40">
        <f>I57</f>
        <v>9.6</v>
      </c>
      <c r="J55" s="5"/>
      <c r="K55" s="5"/>
    </row>
    <row r="56" spans="1:11" ht="39" customHeight="1">
      <c r="A56" s="8" t="s">
        <v>198</v>
      </c>
      <c r="B56" s="35" t="s">
        <v>158</v>
      </c>
      <c r="C56" s="34" t="s">
        <v>170</v>
      </c>
      <c r="D56" s="34" t="s">
        <v>179</v>
      </c>
      <c r="E56" s="73" t="s">
        <v>145</v>
      </c>
      <c r="F56" s="21" t="s">
        <v>81</v>
      </c>
      <c r="G56" s="40">
        <f>G57</f>
        <v>8.8</v>
      </c>
      <c r="H56" s="40">
        <f>H57</f>
        <v>9.2</v>
      </c>
      <c r="I56" s="40">
        <f>I57</f>
        <v>9.6</v>
      </c>
      <c r="J56" s="5"/>
      <c r="K56" s="5"/>
    </row>
    <row r="57" spans="1:11" ht="39" customHeight="1">
      <c r="A57" s="8" t="s">
        <v>199</v>
      </c>
      <c r="B57" s="37" t="s">
        <v>85</v>
      </c>
      <c r="C57" s="38" t="s">
        <v>170</v>
      </c>
      <c r="D57" s="38" t="s">
        <v>179</v>
      </c>
      <c r="E57" s="56" t="s">
        <v>145</v>
      </c>
      <c r="F57" s="38" t="s">
        <v>84</v>
      </c>
      <c r="G57" s="30">
        <v>8.8</v>
      </c>
      <c r="H57" s="30">
        <v>9.2</v>
      </c>
      <c r="I57" s="30">
        <v>9.6</v>
      </c>
      <c r="J57" s="5"/>
      <c r="K57" s="5"/>
    </row>
    <row r="58" spans="1:11" ht="17.25" customHeight="1">
      <c r="A58" s="8"/>
      <c r="B58" s="37"/>
      <c r="C58" s="38"/>
      <c r="D58" s="38"/>
      <c r="E58" s="56"/>
      <c r="F58" s="38"/>
      <c r="G58" s="30"/>
      <c r="H58" s="30"/>
      <c r="I58" s="30"/>
      <c r="J58" s="5"/>
      <c r="K58" s="5"/>
    </row>
    <row r="59" spans="1:11" ht="33.75" customHeight="1">
      <c r="A59" s="6" t="s">
        <v>28</v>
      </c>
      <c r="B59" s="25" t="s">
        <v>7</v>
      </c>
      <c r="C59" s="76" t="s">
        <v>173</v>
      </c>
      <c r="D59" s="26" t="s">
        <v>171</v>
      </c>
      <c r="E59" s="77"/>
      <c r="F59" s="78"/>
      <c r="G59" s="29">
        <f>G61</f>
        <v>82</v>
      </c>
      <c r="H59" s="29">
        <f>H61</f>
        <v>176</v>
      </c>
      <c r="I59" s="29">
        <f>I61</f>
        <v>168</v>
      </c>
      <c r="J59" s="5"/>
      <c r="K59" s="5"/>
    </row>
    <row r="60" spans="1:11" ht="28.5" customHeight="1">
      <c r="A60" s="89" t="s">
        <v>17</v>
      </c>
      <c r="B60" s="93" t="s">
        <v>194</v>
      </c>
      <c r="C60" s="51" t="s">
        <v>173</v>
      </c>
      <c r="D60" s="91" t="s">
        <v>180</v>
      </c>
      <c r="E60" s="95"/>
      <c r="F60" s="96"/>
      <c r="G60" s="92">
        <f>G63</f>
        <v>82</v>
      </c>
      <c r="H60" s="92">
        <f>H63</f>
        <v>176</v>
      </c>
      <c r="I60" s="92">
        <f>I63</f>
        <v>168</v>
      </c>
      <c r="J60" s="5"/>
      <c r="K60" s="5"/>
    </row>
    <row r="61" spans="1:11" ht="120.75" customHeight="1">
      <c r="A61" s="9" t="s">
        <v>102</v>
      </c>
      <c r="B61" s="7" t="s">
        <v>202</v>
      </c>
      <c r="C61" s="34" t="s">
        <v>173</v>
      </c>
      <c r="D61" s="20" t="s">
        <v>180</v>
      </c>
      <c r="E61" s="20" t="s">
        <v>122</v>
      </c>
      <c r="F61" s="66"/>
      <c r="G61" s="11">
        <f aca="true" t="shared" si="2" ref="G61:I62">G62</f>
        <v>82</v>
      </c>
      <c r="H61" s="11">
        <f t="shared" si="2"/>
        <v>176</v>
      </c>
      <c r="I61" s="11">
        <f t="shared" si="2"/>
        <v>168</v>
      </c>
      <c r="J61" s="5"/>
      <c r="K61" s="5"/>
    </row>
    <row r="62" spans="1:11" ht="36" customHeight="1">
      <c r="A62" s="9" t="s">
        <v>103</v>
      </c>
      <c r="B62" s="7" t="s">
        <v>159</v>
      </c>
      <c r="C62" s="34" t="s">
        <v>173</v>
      </c>
      <c r="D62" s="20" t="s">
        <v>180</v>
      </c>
      <c r="E62" s="34" t="s">
        <v>122</v>
      </c>
      <c r="F62" s="58">
        <v>200</v>
      </c>
      <c r="G62" s="11">
        <f t="shared" si="2"/>
        <v>82</v>
      </c>
      <c r="H62" s="11">
        <f t="shared" si="2"/>
        <v>176</v>
      </c>
      <c r="I62" s="11">
        <f t="shared" si="2"/>
        <v>168</v>
      </c>
      <c r="J62" s="5"/>
      <c r="K62" s="5"/>
    </row>
    <row r="63" spans="1:11" ht="37.5" customHeight="1">
      <c r="A63" s="8" t="s">
        <v>58</v>
      </c>
      <c r="B63" s="37" t="s">
        <v>85</v>
      </c>
      <c r="C63" s="21" t="s">
        <v>173</v>
      </c>
      <c r="D63" s="21" t="s">
        <v>180</v>
      </c>
      <c r="E63" s="21" t="s">
        <v>122</v>
      </c>
      <c r="F63" s="64">
        <v>240</v>
      </c>
      <c r="G63" s="30">
        <v>82</v>
      </c>
      <c r="H63" s="30">
        <v>176</v>
      </c>
      <c r="I63" s="30">
        <v>168</v>
      </c>
      <c r="J63" s="5"/>
      <c r="K63" s="5"/>
    </row>
    <row r="64" spans="1:11" ht="15.75">
      <c r="A64" s="100" t="s">
        <v>29</v>
      </c>
      <c r="B64" s="101" t="s">
        <v>76</v>
      </c>
      <c r="C64" s="102" t="s">
        <v>176</v>
      </c>
      <c r="D64" s="102" t="s">
        <v>171</v>
      </c>
      <c r="E64" s="103"/>
      <c r="F64" s="104"/>
      <c r="G64" s="105">
        <f>G68</f>
        <v>100</v>
      </c>
      <c r="H64" s="105">
        <f>H68</f>
        <v>100</v>
      </c>
      <c r="I64" s="105">
        <f>I68</f>
        <v>100</v>
      </c>
      <c r="J64" s="44"/>
      <c r="K64" s="44"/>
    </row>
    <row r="65" spans="1:11" ht="15.75">
      <c r="A65" s="97" t="s">
        <v>18</v>
      </c>
      <c r="B65" s="98" t="s">
        <v>104</v>
      </c>
      <c r="C65" s="51" t="s">
        <v>176</v>
      </c>
      <c r="D65" s="51" t="s">
        <v>170</v>
      </c>
      <c r="E65" s="95"/>
      <c r="F65" s="96"/>
      <c r="G65" s="99">
        <f aca="true" t="shared" si="3" ref="G65:I67">G66</f>
        <v>100</v>
      </c>
      <c r="H65" s="99">
        <f t="shared" si="3"/>
        <v>100</v>
      </c>
      <c r="I65" s="99">
        <f t="shared" si="3"/>
        <v>100</v>
      </c>
      <c r="J65" s="44"/>
      <c r="K65" s="44"/>
    </row>
    <row r="66" spans="1:11" ht="66" customHeight="1">
      <c r="A66" s="32" t="s">
        <v>97</v>
      </c>
      <c r="B66" s="35" t="s">
        <v>98</v>
      </c>
      <c r="C66" s="34" t="s">
        <v>176</v>
      </c>
      <c r="D66" s="34" t="s">
        <v>170</v>
      </c>
      <c r="E66" s="34" t="s">
        <v>123</v>
      </c>
      <c r="F66" s="64"/>
      <c r="G66" s="40">
        <f t="shared" si="3"/>
        <v>100</v>
      </c>
      <c r="H66" s="40">
        <f t="shared" si="3"/>
        <v>100</v>
      </c>
      <c r="I66" s="40">
        <f t="shared" si="3"/>
        <v>100</v>
      </c>
      <c r="J66" s="44"/>
      <c r="K66" s="44"/>
    </row>
    <row r="67" spans="1:11" ht="31.5">
      <c r="A67" s="32" t="s">
        <v>33</v>
      </c>
      <c r="B67" s="35" t="s">
        <v>158</v>
      </c>
      <c r="C67" s="34" t="s">
        <v>176</v>
      </c>
      <c r="D67" s="34" t="s">
        <v>170</v>
      </c>
      <c r="E67" s="34" t="s">
        <v>123</v>
      </c>
      <c r="F67" s="58">
        <v>200</v>
      </c>
      <c r="G67" s="40">
        <f t="shared" si="3"/>
        <v>100</v>
      </c>
      <c r="H67" s="40">
        <f t="shared" si="3"/>
        <v>100</v>
      </c>
      <c r="I67" s="40">
        <f t="shared" si="3"/>
        <v>100</v>
      </c>
      <c r="J67" s="44"/>
      <c r="K67" s="44"/>
    </row>
    <row r="68" spans="1:11" ht="31.5">
      <c r="A68" s="8" t="s">
        <v>105</v>
      </c>
      <c r="B68" s="19" t="s">
        <v>85</v>
      </c>
      <c r="C68" s="21" t="s">
        <v>176</v>
      </c>
      <c r="D68" s="38" t="s">
        <v>170</v>
      </c>
      <c r="E68" s="21" t="s">
        <v>123</v>
      </c>
      <c r="F68" s="64">
        <v>240</v>
      </c>
      <c r="G68" s="30">
        <v>100</v>
      </c>
      <c r="H68" s="30">
        <v>100</v>
      </c>
      <c r="I68" s="30">
        <v>100</v>
      </c>
      <c r="J68" s="44"/>
      <c r="K68" s="44"/>
    </row>
    <row r="69" spans="1:11" ht="15.75">
      <c r="A69" s="8"/>
      <c r="B69" s="19"/>
      <c r="C69" s="21"/>
      <c r="D69" s="21"/>
      <c r="E69" s="21"/>
      <c r="F69" s="64"/>
      <c r="G69" s="30"/>
      <c r="H69" s="30"/>
      <c r="I69" s="30"/>
      <c r="J69" s="5"/>
      <c r="K69" s="5"/>
    </row>
    <row r="70" spans="1:11" ht="19.5" customHeight="1">
      <c r="A70" s="6" t="s">
        <v>19</v>
      </c>
      <c r="B70" s="25" t="s">
        <v>3</v>
      </c>
      <c r="C70" s="76" t="s">
        <v>182</v>
      </c>
      <c r="D70" s="26" t="s">
        <v>171</v>
      </c>
      <c r="E70" s="67"/>
      <c r="F70" s="67"/>
      <c r="G70" s="29">
        <f>G71</f>
        <v>7011.200000000001</v>
      </c>
      <c r="H70" s="29">
        <f>H71</f>
        <v>5022.5</v>
      </c>
      <c r="I70" s="29">
        <f>I71</f>
        <v>6089.9</v>
      </c>
      <c r="J70" s="5"/>
      <c r="K70" s="5"/>
    </row>
    <row r="71" spans="1:11" ht="22.5" customHeight="1">
      <c r="A71" s="89" t="s">
        <v>20</v>
      </c>
      <c r="B71" s="94" t="s">
        <v>79</v>
      </c>
      <c r="C71" s="51" t="s">
        <v>182</v>
      </c>
      <c r="D71" s="91" t="s">
        <v>173</v>
      </c>
      <c r="E71" s="106"/>
      <c r="F71" s="106"/>
      <c r="G71" s="92">
        <f>G72+G79+G82+G86</f>
        <v>7011.200000000001</v>
      </c>
      <c r="H71" s="92">
        <f>H72+H79+H82+H86</f>
        <v>5022.5</v>
      </c>
      <c r="I71" s="92">
        <f>I72+I79+I82+I86</f>
        <v>6089.9</v>
      </c>
      <c r="J71" s="5"/>
      <c r="K71" s="5"/>
    </row>
    <row r="72" spans="1:11" ht="128.25" customHeight="1">
      <c r="A72" s="9" t="s">
        <v>34</v>
      </c>
      <c r="B72" s="7" t="s">
        <v>203</v>
      </c>
      <c r="C72" s="34" t="s">
        <v>182</v>
      </c>
      <c r="D72" s="20" t="s">
        <v>173</v>
      </c>
      <c r="E72" s="66">
        <v>6000000130</v>
      </c>
      <c r="F72" s="66"/>
      <c r="G72" s="11">
        <f>G73+G76</f>
        <v>4001.6</v>
      </c>
      <c r="H72" s="11">
        <f>H73+H76</f>
        <v>2051.2000000000003</v>
      </c>
      <c r="I72" s="11">
        <f>I73+I76</f>
        <v>2030.6</v>
      </c>
      <c r="J72" s="5"/>
      <c r="K72" s="5"/>
    </row>
    <row r="73" spans="1:11" ht="51" customHeight="1">
      <c r="A73" s="9" t="s">
        <v>48</v>
      </c>
      <c r="B73" s="35" t="s">
        <v>61</v>
      </c>
      <c r="C73" s="34" t="s">
        <v>182</v>
      </c>
      <c r="D73" s="20" t="s">
        <v>173</v>
      </c>
      <c r="E73" s="66">
        <v>6000000131</v>
      </c>
      <c r="F73" s="65"/>
      <c r="G73" s="40">
        <f aca="true" t="shared" si="4" ref="G73:I74">G74</f>
        <v>3614.4</v>
      </c>
      <c r="H73" s="40">
        <f t="shared" si="4"/>
        <v>1700.4</v>
      </c>
      <c r="I73" s="40">
        <f t="shared" si="4"/>
        <v>1703.5</v>
      </c>
      <c r="J73" s="5"/>
      <c r="K73" s="5"/>
    </row>
    <row r="74" spans="1:11" ht="31.5">
      <c r="A74" s="31" t="s">
        <v>35</v>
      </c>
      <c r="B74" s="35" t="s">
        <v>160</v>
      </c>
      <c r="C74" s="34" t="s">
        <v>182</v>
      </c>
      <c r="D74" s="20" t="s">
        <v>173</v>
      </c>
      <c r="E74" s="66">
        <v>6000000131</v>
      </c>
      <c r="F74" s="58">
        <v>200</v>
      </c>
      <c r="G74" s="40">
        <f t="shared" si="4"/>
        <v>3614.4</v>
      </c>
      <c r="H74" s="40">
        <f t="shared" si="4"/>
        <v>1700.4</v>
      </c>
      <c r="I74" s="40">
        <f t="shared" si="4"/>
        <v>1703.5</v>
      </c>
      <c r="J74" s="5"/>
      <c r="K74" s="5"/>
    </row>
    <row r="75" spans="1:11" ht="38.25" customHeight="1">
      <c r="A75" s="31" t="s">
        <v>62</v>
      </c>
      <c r="B75" s="37" t="s">
        <v>85</v>
      </c>
      <c r="C75" s="38" t="s">
        <v>182</v>
      </c>
      <c r="D75" s="38" t="s">
        <v>173</v>
      </c>
      <c r="E75" s="65">
        <v>6000000131</v>
      </c>
      <c r="F75" s="65">
        <v>240</v>
      </c>
      <c r="G75" s="30">
        <f>1614.4+2000</f>
        <v>3614.4</v>
      </c>
      <c r="H75" s="30">
        <v>1700.4</v>
      </c>
      <c r="I75" s="30">
        <v>1703.5</v>
      </c>
      <c r="J75" s="5"/>
      <c r="K75" s="5"/>
    </row>
    <row r="76" spans="1:11" ht="38.25" customHeight="1">
      <c r="A76" s="31" t="s">
        <v>59</v>
      </c>
      <c r="B76" s="35" t="s">
        <v>124</v>
      </c>
      <c r="C76" s="34" t="s">
        <v>182</v>
      </c>
      <c r="D76" s="20" t="s">
        <v>173</v>
      </c>
      <c r="E76" s="66">
        <v>6000000132</v>
      </c>
      <c r="F76" s="65"/>
      <c r="G76" s="40">
        <f aca="true" t="shared" si="5" ref="G76:I77">G77</f>
        <v>387.2</v>
      </c>
      <c r="H76" s="40">
        <f t="shared" si="5"/>
        <v>350.8</v>
      </c>
      <c r="I76" s="40">
        <f t="shared" si="5"/>
        <v>327.1</v>
      </c>
      <c r="J76" s="5"/>
      <c r="K76" s="5"/>
    </row>
    <row r="77" spans="1:11" ht="38.25" customHeight="1">
      <c r="A77" s="31" t="s">
        <v>60</v>
      </c>
      <c r="B77" s="35" t="s">
        <v>158</v>
      </c>
      <c r="C77" s="34" t="s">
        <v>182</v>
      </c>
      <c r="D77" s="20" t="s">
        <v>173</v>
      </c>
      <c r="E77" s="66">
        <v>6000000132</v>
      </c>
      <c r="F77" s="58">
        <v>200</v>
      </c>
      <c r="G77" s="40">
        <f t="shared" si="5"/>
        <v>387.2</v>
      </c>
      <c r="H77" s="40">
        <f t="shared" si="5"/>
        <v>350.8</v>
      </c>
      <c r="I77" s="40">
        <f t="shared" si="5"/>
        <v>327.1</v>
      </c>
      <c r="J77" s="5"/>
      <c r="K77" s="5"/>
    </row>
    <row r="78" spans="1:11" ht="38.25" customHeight="1">
      <c r="A78" s="31" t="s">
        <v>151</v>
      </c>
      <c r="B78" s="37" t="s">
        <v>85</v>
      </c>
      <c r="C78" s="38" t="s">
        <v>182</v>
      </c>
      <c r="D78" s="38" t="s">
        <v>173</v>
      </c>
      <c r="E78" s="65">
        <v>6000000132</v>
      </c>
      <c r="F78" s="65">
        <v>240</v>
      </c>
      <c r="G78" s="30">
        <v>387.2</v>
      </c>
      <c r="H78" s="30">
        <v>350.8</v>
      </c>
      <c r="I78" s="30">
        <v>327.1</v>
      </c>
      <c r="J78" s="5"/>
      <c r="K78" s="5"/>
    </row>
    <row r="79" spans="1:11" ht="38.25" customHeight="1">
      <c r="A79" s="32" t="s">
        <v>150</v>
      </c>
      <c r="B79" s="35" t="s">
        <v>80</v>
      </c>
      <c r="C79" s="34" t="s">
        <v>182</v>
      </c>
      <c r="D79" s="20" t="s">
        <v>173</v>
      </c>
      <c r="E79" s="58">
        <v>9990000000</v>
      </c>
      <c r="F79" s="58"/>
      <c r="G79" s="40">
        <v>0</v>
      </c>
      <c r="H79" s="40">
        <f>H80</f>
        <v>900</v>
      </c>
      <c r="I79" s="40">
        <f>I80</f>
        <v>1900</v>
      </c>
      <c r="J79" s="5"/>
      <c r="K79" s="5"/>
    </row>
    <row r="80" spans="1:11" ht="38.25" customHeight="1">
      <c r="A80" s="32" t="s">
        <v>152</v>
      </c>
      <c r="B80" s="35" t="s">
        <v>80</v>
      </c>
      <c r="C80" s="34" t="s">
        <v>182</v>
      </c>
      <c r="D80" s="20" t="s">
        <v>173</v>
      </c>
      <c r="E80" s="58">
        <v>9990000000</v>
      </c>
      <c r="F80" s="58">
        <v>900</v>
      </c>
      <c r="G80" s="40">
        <v>0</v>
      </c>
      <c r="H80" s="40">
        <f>H81</f>
        <v>900</v>
      </c>
      <c r="I80" s="40">
        <f>I81</f>
        <v>1900</v>
      </c>
      <c r="J80" s="5"/>
      <c r="K80" s="5"/>
    </row>
    <row r="81" spans="1:11" ht="25.5" customHeight="1">
      <c r="A81" s="32" t="s">
        <v>153</v>
      </c>
      <c r="B81" s="37" t="s">
        <v>80</v>
      </c>
      <c r="C81" s="38" t="s">
        <v>182</v>
      </c>
      <c r="D81" s="38" t="s">
        <v>173</v>
      </c>
      <c r="E81" s="65">
        <v>9990000000</v>
      </c>
      <c r="F81" s="65">
        <v>999</v>
      </c>
      <c r="G81" s="30">
        <v>0</v>
      </c>
      <c r="H81" s="30">
        <v>900</v>
      </c>
      <c r="I81" s="30">
        <v>1900</v>
      </c>
      <c r="J81" s="5"/>
      <c r="K81" s="5"/>
    </row>
    <row r="82" spans="1:11" ht="31.5">
      <c r="A82" s="32" t="s">
        <v>125</v>
      </c>
      <c r="B82" s="35" t="s">
        <v>127</v>
      </c>
      <c r="C82" s="34" t="s">
        <v>182</v>
      </c>
      <c r="D82" s="20" t="s">
        <v>173</v>
      </c>
      <c r="E82" s="58">
        <v>6000000150</v>
      </c>
      <c r="F82" s="58"/>
      <c r="G82" s="40">
        <f>G85</f>
        <v>1531.2</v>
      </c>
      <c r="H82" s="40">
        <f>H85</f>
        <v>1621.4</v>
      </c>
      <c r="I82" s="40">
        <f>I85</f>
        <v>1741.1</v>
      </c>
      <c r="J82" s="5"/>
      <c r="K82" s="5"/>
    </row>
    <row r="83" spans="1:11" ht="15.75">
      <c r="A83" s="32" t="s">
        <v>126</v>
      </c>
      <c r="B83" s="35" t="s">
        <v>154</v>
      </c>
      <c r="C83" s="34" t="s">
        <v>182</v>
      </c>
      <c r="D83" s="20" t="s">
        <v>173</v>
      </c>
      <c r="E83" s="58">
        <v>6000000151</v>
      </c>
      <c r="F83" s="58"/>
      <c r="G83" s="40"/>
      <c r="H83" s="40"/>
      <c r="I83" s="40"/>
      <c r="J83" s="5"/>
      <c r="K83" s="5"/>
    </row>
    <row r="84" spans="1:11" ht="31.5">
      <c r="A84" s="31" t="s">
        <v>49</v>
      </c>
      <c r="B84" s="37" t="s">
        <v>158</v>
      </c>
      <c r="C84" s="38" t="s">
        <v>182</v>
      </c>
      <c r="D84" s="38" t="s">
        <v>173</v>
      </c>
      <c r="E84" s="65">
        <v>6000000151</v>
      </c>
      <c r="F84" s="58">
        <v>200</v>
      </c>
      <c r="G84" s="40">
        <f>G85</f>
        <v>1531.2</v>
      </c>
      <c r="H84" s="40">
        <f>H85</f>
        <v>1621.4</v>
      </c>
      <c r="I84" s="40">
        <f>I85</f>
        <v>1741.1</v>
      </c>
      <c r="J84" s="5"/>
      <c r="K84" s="5"/>
    </row>
    <row r="85" spans="1:11" ht="38.25" customHeight="1">
      <c r="A85" s="31" t="s">
        <v>50</v>
      </c>
      <c r="B85" s="37" t="s">
        <v>85</v>
      </c>
      <c r="C85" s="38" t="s">
        <v>182</v>
      </c>
      <c r="D85" s="38" t="s">
        <v>173</v>
      </c>
      <c r="E85" s="65">
        <v>6000000151</v>
      </c>
      <c r="F85" s="65">
        <v>240</v>
      </c>
      <c r="G85" s="30">
        <v>1531.2</v>
      </c>
      <c r="H85" s="30">
        <v>1621.4</v>
      </c>
      <c r="I85" s="30">
        <v>1741.1</v>
      </c>
      <c r="J85" s="5"/>
      <c r="K85" s="5"/>
    </row>
    <row r="86" spans="1:11" ht="38.25" customHeight="1">
      <c r="A86" s="32" t="s">
        <v>128</v>
      </c>
      <c r="B86" s="35" t="s">
        <v>135</v>
      </c>
      <c r="C86" s="34" t="s">
        <v>182</v>
      </c>
      <c r="D86" s="20" t="s">
        <v>173</v>
      </c>
      <c r="E86" s="58">
        <v>6000000160</v>
      </c>
      <c r="F86" s="65"/>
      <c r="G86" s="40">
        <f>G87+G90</f>
        <v>1478.4</v>
      </c>
      <c r="H86" s="40">
        <f>H87+H90</f>
        <v>449.90000000000003</v>
      </c>
      <c r="I86" s="40">
        <f>I87+I90</f>
        <v>418.20000000000005</v>
      </c>
      <c r="J86" s="5"/>
      <c r="K86" s="5"/>
    </row>
    <row r="87" spans="1:11" ht="33.75" customHeight="1">
      <c r="A87" s="31" t="s">
        <v>129</v>
      </c>
      <c r="B87" s="35" t="s">
        <v>106</v>
      </c>
      <c r="C87" s="34" t="s">
        <v>182</v>
      </c>
      <c r="D87" s="20" t="s">
        <v>173</v>
      </c>
      <c r="E87" s="58">
        <v>6000000161</v>
      </c>
      <c r="F87" s="58"/>
      <c r="G87" s="40">
        <f>G89</f>
        <v>166.4</v>
      </c>
      <c r="H87" s="40">
        <f>H89</f>
        <v>154.3</v>
      </c>
      <c r="I87" s="40">
        <f>I89</f>
        <v>151.9</v>
      </c>
      <c r="J87" s="5"/>
      <c r="K87" s="5"/>
    </row>
    <row r="88" spans="1:11" ht="33.75" customHeight="1">
      <c r="A88" s="31" t="s">
        <v>130</v>
      </c>
      <c r="B88" s="35" t="s">
        <v>160</v>
      </c>
      <c r="C88" s="34" t="s">
        <v>182</v>
      </c>
      <c r="D88" s="20" t="s">
        <v>173</v>
      </c>
      <c r="E88" s="58">
        <v>6000000161</v>
      </c>
      <c r="F88" s="65">
        <v>200</v>
      </c>
      <c r="G88" s="30">
        <f>G89</f>
        <v>166.4</v>
      </c>
      <c r="H88" s="30">
        <f>H89</f>
        <v>154.3</v>
      </c>
      <c r="I88" s="30">
        <f>I89</f>
        <v>151.9</v>
      </c>
      <c r="J88" s="5"/>
      <c r="K88" s="5"/>
    </row>
    <row r="89" spans="1:11" ht="43.5" customHeight="1">
      <c r="A89" s="31" t="s">
        <v>131</v>
      </c>
      <c r="B89" s="37" t="s">
        <v>85</v>
      </c>
      <c r="C89" s="38" t="s">
        <v>182</v>
      </c>
      <c r="D89" s="38" t="s">
        <v>173</v>
      </c>
      <c r="E89" s="65">
        <v>6000000161</v>
      </c>
      <c r="F89" s="65">
        <v>240</v>
      </c>
      <c r="G89" s="30">
        <v>166.4</v>
      </c>
      <c r="H89" s="30">
        <v>154.3</v>
      </c>
      <c r="I89" s="30">
        <v>151.9</v>
      </c>
      <c r="J89" s="5"/>
      <c r="K89" s="5"/>
    </row>
    <row r="90" spans="1:11" ht="17.25" customHeight="1">
      <c r="A90" s="31" t="s">
        <v>132</v>
      </c>
      <c r="B90" s="35" t="s">
        <v>70</v>
      </c>
      <c r="C90" s="34" t="s">
        <v>182</v>
      </c>
      <c r="D90" s="20" t="s">
        <v>173</v>
      </c>
      <c r="E90" s="58">
        <v>6000000162</v>
      </c>
      <c r="F90" s="58"/>
      <c r="G90" s="40">
        <f>G92</f>
        <v>1312</v>
      </c>
      <c r="H90" s="40">
        <f>H92</f>
        <v>295.6</v>
      </c>
      <c r="I90" s="40">
        <f>I92</f>
        <v>266.3</v>
      </c>
      <c r="J90" s="5"/>
      <c r="K90" s="5"/>
    </row>
    <row r="91" spans="1:11" ht="33.75" customHeight="1">
      <c r="A91" s="31" t="s">
        <v>133</v>
      </c>
      <c r="B91" s="35" t="s">
        <v>160</v>
      </c>
      <c r="C91" s="34" t="s">
        <v>182</v>
      </c>
      <c r="D91" s="20" t="s">
        <v>173</v>
      </c>
      <c r="E91" s="58">
        <v>6000000162</v>
      </c>
      <c r="F91" s="58">
        <v>200</v>
      </c>
      <c r="G91" s="40">
        <f>G92</f>
        <v>1312</v>
      </c>
      <c r="H91" s="40">
        <f>H92</f>
        <v>295.6</v>
      </c>
      <c r="I91" s="40">
        <f>I92</f>
        <v>266.3</v>
      </c>
      <c r="J91" s="5"/>
      <c r="K91" s="5"/>
    </row>
    <row r="92" spans="1:11" ht="33" customHeight="1">
      <c r="A92" s="31" t="s">
        <v>134</v>
      </c>
      <c r="B92" s="37" t="s">
        <v>85</v>
      </c>
      <c r="C92" s="38" t="s">
        <v>182</v>
      </c>
      <c r="D92" s="38" t="s">
        <v>173</v>
      </c>
      <c r="E92" s="65">
        <v>6000000162</v>
      </c>
      <c r="F92" s="65">
        <v>240</v>
      </c>
      <c r="G92" s="30">
        <f>312+1000</f>
        <v>1312</v>
      </c>
      <c r="H92" s="30">
        <v>295.6</v>
      </c>
      <c r="I92" s="30">
        <v>266.3</v>
      </c>
      <c r="J92" s="5"/>
      <c r="K92" s="5"/>
    </row>
    <row r="93" spans="1:11" ht="15.75">
      <c r="A93" s="31"/>
      <c r="B93" s="19"/>
      <c r="C93" s="21"/>
      <c r="D93" s="38"/>
      <c r="E93" s="65"/>
      <c r="F93" s="64"/>
      <c r="G93" s="12"/>
      <c r="H93" s="12"/>
      <c r="I93" s="12"/>
      <c r="J93" s="5"/>
      <c r="K93" s="5"/>
    </row>
    <row r="94" spans="1:11" ht="15.75">
      <c r="A94" s="6" t="s">
        <v>21</v>
      </c>
      <c r="B94" s="25" t="s">
        <v>6</v>
      </c>
      <c r="C94" s="76" t="s">
        <v>177</v>
      </c>
      <c r="D94" s="26" t="s">
        <v>171</v>
      </c>
      <c r="E94" s="78"/>
      <c r="F94" s="78"/>
      <c r="G94" s="29">
        <f>G95</f>
        <v>835</v>
      </c>
      <c r="H94" s="29">
        <f>H95</f>
        <v>787.5</v>
      </c>
      <c r="I94" s="29">
        <f>I95</f>
        <v>856</v>
      </c>
      <c r="J94" s="5"/>
      <c r="K94" s="5"/>
    </row>
    <row r="95" spans="1:11" ht="39" customHeight="1">
      <c r="A95" s="89" t="s">
        <v>22</v>
      </c>
      <c r="B95" s="107" t="s">
        <v>148</v>
      </c>
      <c r="C95" s="51" t="s">
        <v>177</v>
      </c>
      <c r="D95" s="91" t="s">
        <v>180</v>
      </c>
      <c r="E95" s="106"/>
      <c r="F95" s="91"/>
      <c r="G95" s="99">
        <f>G96+G99+G102+G105+G108+G111+G114+G117</f>
        <v>835</v>
      </c>
      <c r="H95" s="99">
        <f>H96+H99+H102+H105+H108+H111+H114+H117</f>
        <v>787.5</v>
      </c>
      <c r="I95" s="99">
        <f>I96+I99+I102+I105+I108+I111+I114+I117</f>
        <v>856</v>
      </c>
      <c r="J95" s="5"/>
      <c r="K95" s="5"/>
    </row>
    <row r="96" spans="1:11" ht="87" customHeight="1">
      <c r="A96" s="9" t="s">
        <v>155</v>
      </c>
      <c r="B96" s="7" t="s">
        <v>204</v>
      </c>
      <c r="C96" s="34" t="s">
        <v>177</v>
      </c>
      <c r="D96" s="20" t="s">
        <v>180</v>
      </c>
      <c r="E96" s="79">
        <v>4310100190</v>
      </c>
      <c r="F96" s="34"/>
      <c r="G96" s="40">
        <f aca="true" t="shared" si="6" ref="G96:I97">G97</f>
        <v>200</v>
      </c>
      <c r="H96" s="40">
        <f t="shared" si="6"/>
        <v>222.5</v>
      </c>
      <c r="I96" s="40">
        <f t="shared" si="6"/>
        <v>245</v>
      </c>
      <c r="J96" s="5"/>
      <c r="K96" s="5"/>
    </row>
    <row r="97" spans="1:11" ht="42" customHeight="1">
      <c r="A97" s="9" t="s">
        <v>156</v>
      </c>
      <c r="B97" s="7" t="s">
        <v>158</v>
      </c>
      <c r="C97" s="34" t="s">
        <v>177</v>
      </c>
      <c r="D97" s="20" t="s">
        <v>180</v>
      </c>
      <c r="E97" s="79">
        <v>4310100190</v>
      </c>
      <c r="F97" s="34" t="s">
        <v>81</v>
      </c>
      <c r="G97" s="30">
        <f t="shared" si="6"/>
        <v>200</v>
      </c>
      <c r="H97" s="30">
        <f t="shared" si="6"/>
        <v>222.5</v>
      </c>
      <c r="I97" s="30">
        <f t="shared" si="6"/>
        <v>245</v>
      </c>
      <c r="J97" s="5"/>
      <c r="K97" s="5"/>
    </row>
    <row r="98" spans="1:11" ht="41.25" customHeight="1">
      <c r="A98" s="9" t="s">
        <v>36</v>
      </c>
      <c r="B98" s="37" t="s">
        <v>85</v>
      </c>
      <c r="C98" s="38" t="s">
        <v>177</v>
      </c>
      <c r="D98" s="38" t="s">
        <v>180</v>
      </c>
      <c r="E98" s="80">
        <v>4310100190</v>
      </c>
      <c r="F98" s="38" t="s">
        <v>84</v>
      </c>
      <c r="G98" s="30">
        <v>200</v>
      </c>
      <c r="H98" s="64">
        <v>222.5</v>
      </c>
      <c r="I98" s="64">
        <v>245</v>
      </c>
      <c r="J98" s="5"/>
      <c r="K98" s="5"/>
    </row>
    <row r="99" spans="1:11" ht="71.25" customHeight="1">
      <c r="A99" s="9" t="s">
        <v>217</v>
      </c>
      <c r="B99" s="7" t="s">
        <v>205</v>
      </c>
      <c r="C99" s="34" t="s">
        <v>177</v>
      </c>
      <c r="D99" s="34" t="s">
        <v>180</v>
      </c>
      <c r="E99" s="58">
        <v>4310500520</v>
      </c>
      <c r="F99" s="34"/>
      <c r="G99" s="40">
        <f aca="true" t="shared" si="7" ref="G99:I100">G100</f>
        <v>59</v>
      </c>
      <c r="H99" s="40">
        <f t="shared" si="7"/>
        <v>135</v>
      </c>
      <c r="I99" s="40">
        <f t="shared" si="7"/>
        <v>140</v>
      </c>
      <c r="J99" s="5"/>
      <c r="K99" s="5"/>
    </row>
    <row r="100" spans="1:11" ht="41.25" customHeight="1">
      <c r="A100" s="9" t="s">
        <v>218</v>
      </c>
      <c r="B100" s="7" t="s">
        <v>160</v>
      </c>
      <c r="C100" s="34" t="s">
        <v>177</v>
      </c>
      <c r="D100" s="34" t="s">
        <v>180</v>
      </c>
      <c r="E100" s="58">
        <v>4310500520</v>
      </c>
      <c r="F100" s="34" t="s">
        <v>81</v>
      </c>
      <c r="G100" s="30">
        <f t="shared" si="7"/>
        <v>59</v>
      </c>
      <c r="H100" s="30">
        <f t="shared" si="7"/>
        <v>135</v>
      </c>
      <c r="I100" s="30">
        <f t="shared" si="7"/>
        <v>140</v>
      </c>
      <c r="J100" s="5"/>
      <c r="K100" s="5"/>
    </row>
    <row r="101" spans="1:11" ht="41.25" customHeight="1">
      <c r="A101" s="9" t="s">
        <v>219</v>
      </c>
      <c r="B101" s="37" t="s">
        <v>85</v>
      </c>
      <c r="C101" s="38" t="s">
        <v>177</v>
      </c>
      <c r="D101" s="38" t="s">
        <v>180</v>
      </c>
      <c r="E101" s="65">
        <v>4310500520</v>
      </c>
      <c r="F101" s="38" t="s">
        <v>84</v>
      </c>
      <c r="G101" s="30">
        <f>60-1</f>
        <v>59</v>
      </c>
      <c r="H101" s="64">
        <v>135</v>
      </c>
      <c r="I101" s="64">
        <v>140</v>
      </c>
      <c r="J101" s="5"/>
      <c r="K101" s="5"/>
    </row>
    <row r="102" spans="1:11" ht="72.75" customHeight="1">
      <c r="A102" s="9" t="s">
        <v>220</v>
      </c>
      <c r="B102" s="7" t="s">
        <v>206</v>
      </c>
      <c r="C102" s="34" t="s">
        <v>177</v>
      </c>
      <c r="D102" s="34" t="s">
        <v>180</v>
      </c>
      <c r="E102" s="58">
        <v>4310300490</v>
      </c>
      <c r="F102" s="34"/>
      <c r="G102" s="40">
        <f aca="true" t="shared" si="8" ref="G102:I103">G103</f>
        <v>201</v>
      </c>
      <c r="H102" s="40">
        <f t="shared" si="8"/>
        <v>15</v>
      </c>
      <c r="I102" s="40">
        <f t="shared" si="8"/>
        <v>15</v>
      </c>
      <c r="J102" s="5"/>
      <c r="K102" s="5"/>
    </row>
    <row r="103" spans="1:11" ht="41.25" customHeight="1">
      <c r="A103" s="9" t="s">
        <v>221</v>
      </c>
      <c r="B103" s="7" t="s">
        <v>158</v>
      </c>
      <c r="C103" s="34" t="s">
        <v>177</v>
      </c>
      <c r="D103" s="34" t="s">
        <v>180</v>
      </c>
      <c r="E103" s="58">
        <v>4310300490</v>
      </c>
      <c r="F103" s="34" t="s">
        <v>81</v>
      </c>
      <c r="G103" s="30">
        <f t="shared" si="8"/>
        <v>201</v>
      </c>
      <c r="H103" s="30">
        <f t="shared" si="8"/>
        <v>15</v>
      </c>
      <c r="I103" s="30">
        <f t="shared" si="8"/>
        <v>15</v>
      </c>
      <c r="J103" s="5"/>
      <c r="K103" s="5"/>
    </row>
    <row r="104" spans="1:11" ht="41.25" customHeight="1">
      <c r="A104" s="9" t="s">
        <v>222</v>
      </c>
      <c r="B104" s="37" t="s">
        <v>85</v>
      </c>
      <c r="C104" s="38" t="s">
        <v>177</v>
      </c>
      <c r="D104" s="38" t="s">
        <v>180</v>
      </c>
      <c r="E104" s="65">
        <v>4310300490</v>
      </c>
      <c r="F104" s="38" t="s">
        <v>84</v>
      </c>
      <c r="G104" s="30">
        <f>200+1</f>
        <v>201</v>
      </c>
      <c r="H104" s="64">
        <v>15</v>
      </c>
      <c r="I104" s="64">
        <v>15</v>
      </c>
      <c r="J104" s="5"/>
      <c r="K104" s="5"/>
    </row>
    <row r="105" spans="1:11" ht="130.5" customHeight="1">
      <c r="A105" s="9" t="s">
        <v>223</v>
      </c>
      <c r="B105" s="7" t="s">
        <v>207</v>
      </c>
      <c r="C105" s="34" t="s">
        <v>177</v>
      </c>
      <c r="D105" s="34" t="s">
        <v>180</v>
      </c>
      <c r="E105" s="58">
        <v>4310400530</v>
      </c>
      <c r="F105" s="38"/>
      <c r="G105" s="40">
        <f aca="true" t="shared" si="9" ref="G105:I106">G106</f>
        <v>10</v>
      </c>
      <c r="H105" s="40">
        <f t="shared" si="9"/>
        <v>10</v>
      </c>
      <c r="I105" s="40">
        <f t="shared" si="9"/>
        <v>10</v>
      </c>
      <c r="J105" s="5"/>
      <c r="K105" s="5"/>
    </row>
    <row r="106" spans="1:11" ht="41.25" customHeight="1">
      <c r="A106" s="9" t="s">
        <v>224</v>
      </c>
      <c r="B106" s="7" t="s">
        <v>158</v>
      </c>
      <c r="C106" s="34" t="s">
        <v>177</v>
      </c>
      <c r="D106" s="34" t="s">
        <v>180</v>
      </c>
      <c r="E106" s="58">
        <v>4310400530</v>
      </c>
      <c r="F106" s="34" t="s">
        <v>81</v>
      </c>
      <c r="G106" s="30">
        <f t="shared" si="9"/>
        <v>10</v>
      </c>
      <c r="H106" s="30">
        <f t="shared" si="9"/>
        <v>10</v>
      </c>
      <c r="I106" s="30">
        <f t="shared" si="9"/>
        <v>10</v>
      </c>
      <c r="J106" s="5"/>
      <c r="K106" s="5"/>
    </row>
    <row r="107" spans="1:11" ht="41.25" customHeight="1">
      <c r="A107" s="9" t="s">
        <v>225</v>
      </c>
      <c r="B107" s="37" t="s">
        <v>85</v>
      </c>
      <c r="C107" s="38" t="s">
        <v>177</v>
      </c>
      <c r="D107" s="38" t="s">
        <v>180</v>
      </c>
      <c r="E107" s="65">
        <v>4310400530</v>
      </c>
      <c r="F107" s="38" t="s">
        <v>84</v>
      </c>
      <c r="G107" s="30">
        <v>10</v>
      </c>
      <c r="H107" s="64">
        <v>10</v>
      </c>
      <c r="I107" s="64">
        <v>10</v>
      </c>
      <c r="J107" s="5"/>
      <c r="K107" s="5"/>
    </row>
    <row r="108" spans="1:11" ht="104.25" customHeight="1">
      <c r="A108" s="9" t="s">
        <v>226</v>
      </c>
      <c r="B108" s="7" t="s">
        <v>208</v>
      </c>
      <c r="C108" s="34" t="s">
        <v>177</v>
      </c>
      <c r="D108" s="34" t="s">
        <v>180</v>
      </c>
      <c r="E108" s="58">
        <v>4310600540</v>
      </c>
      <c r="F108" s="38"/>
      <c r="G108" s="40">
        <f aca="true" t="shared" si="10" ref="G108:I109">G109</f>
        <v>95</v>
      </c>
      <c r="H108" s="40">
        <f t="shared" si="10"/>
        <v>100</v>
      </c>
      <c r="I108" s="40">
        <f t="shared" si="10"/>
        <v>100</v>
      </c>
      <c r="J108" s="5"/>
      <c r="K108" s="5"/>
    </row>
    <row r="109" spans="1:11" ht="41.25" customHeight="1">
      <c r="A109" s="9" t="s">
        <v>227</v>
      </c>
      <c r="B109" s="7" t="s">
        <v>158</v>
      </c>
      <c r="C109" s="38" t="s">
        <v>177</v>
      </c>
      <c r="D109" s="38" t="s">
        <v>180</v>
      </c>
      <c r="E109" s="58">
        <v>4310600540</v>
      </c>
      <c r="F109" s="34" t="s">
        <v>81</v>
      </c>
      <c r="G109" s="30">
        <f t="shared" si="10"/>
        <v>95</v>
      </c>
      <c r="H109" s="30">
        <f t="shared" si="10"/>
        <v>100</v>
      </c>
      <c r="I109" s="30">
        <f t="shared" si="10"/>
        <v>100</v>
      </c>
      <c r="J109" s="5"/>
      <c r="K109" s="5"/>
    </row>
    <row r="110" spans="1:11" ht="41.25" customHeight="1">
      <c r="A110" s="9" t="s">
        <v>228</v>
      </c>
      <c r="B110" s="37" t="s">
        <v>85</v>
      </c>
      <c r="C110" s="38" t="s">
        <v>177</v>
      </c>
      <c r="D110" s="38" t="s">
        <v>180</v>
      </c>
      <c r="E110" s="65">
        <v>4310600540</v>
      </c>
      <c r="F110" s="38" t="s">
        <v>84</v>
      </c>
      <c r="G110" s="30">
        <v>95</v>
      </c>
      <c r="H110" s="64">
        <v>100</v>
      </c>
      <c r="I110" s="64">
        <v>100</v>
      </c>
      <c r="J110" s="5"/>
      <c r="K110" s="5"/>
    </row>
    <row r="111" spans="1:11" ht="93" customHeight="1">
      <c r="A111" s="9" t="s">
        <v>229</v>
      </c>
      <c r="B111" s="7" t="s">
        <v>209</v>
      </c>
      <c r="C111" s="34" t="s">
        <v>177</v>
      </c>
      <c r="D111" s="34" t="s">
        <v>180</v>
      </c>
      <c r="E111" s="58">
        <v>4310700550</v>
      </c>
      <c r="F111" s="38"/>
      <c r="G111" s="30">
        <f aca="true" t="shared" si="11" ref="G111:I112">G112</f>
        <v>10</v>
      </c>
      <c r="H111" s="30">
        <f t="shared" si="11"/>
        <v>10</v>
      </c>
      <c r="I111" s="30">
        <f t="shared" si="11"/>
        <v>10</v>
      </c>
      <c r="J111" s="5"/>
      <c r="K111" s="5"/>
    </row>
    <row r="112" spans="1:11" ht="41.25" customHeight="1">
      <c r="A112" s="9" t="s">
        <v>230</v>
      </c>
      <c r="B112" s="7" t="s">
        <v>158</v>
      </c>
      <c r="C112" s="38" t="s">
        <v>177</v>
      </c>
      <c r="D112" s="38" t="s">
        <v>180</v>
      </c>
      <c r="E112" s="58">
        <v>4310700550</v>
      </c>
      <c r="F112" s="34" t="s">
        <v>81</v>
      </c>
      <c r="G112" s="30">
        <f t="shared" si="11"/>
        <v>10</v>
      </c>
      <c r="H112" s="30">
        <f t="shared" si="11"/>
        <v>10</v>
      </c>
      <c r="I112" s="30">
        <f t="shared" si="11"/>
        <v>10</v>
      </c>
      <c r="J112" s="5"/>
      <c r="K112" s="5"/>
    </row>
    <row r="113" spans="1:11" ht="41.25" customHeight="1">
      <c r="A113" s="9" t="s">
        <v>231</v>
      </c>
      <c r="B113" s="37" t="s">
        <v>85</v>
      </c>
      <c r="C113" s="38" t="s">
        <v>177</v>
      </c>
      <c r="D113" s="38" t="s">
        <v>180</v>
      </c>
      <c r="E113" s="65">
        <v>4310700550</v>
      </c>
      <c r="F113" s="38" t="s">
        <v>84</v>
      </c>
      <c r="G113" s="30">
        <v>10</v>
      </c>
      <c r="H113" s="64">
        <v>10</v>
      </c>
      <c r="I113" s="64">
        <v>10</v>
      </c>
      <c r="J113" s="5"/>
      <c r="K113" s="5"/>
    </row>
    <row r="114" spans="1:11" ht="113.25" customHeight="1">
      <c r="A114" s="9" t="s">
        <v>232</v>
      </c>
      <c r="B114" s="7" t="s">
        <v>210</v>
      </c>
      <c r="C114" s="34" t="s">
        <v>177</v>
      </c>
      <c r="D114" s="34" t="s">
        <v>180</v>
      </c>
      <c r="E114" s="58">
        <v>4310700560</v>
      </c>
      <c r="F114" s="38"/>
      <c r="G114" s="40">
        <f aca="true" t="shared" si="12" ref="G114:I115">G115</f>
        <v>10</v>
      </c>
      <c r="H114" s="40">
        <f t="shared" si="12"/>
        <v>75</v>
      </c>
      <c r="I114" s="40">
        <f t="shared" si="12"/>
        <v>80</v>
      </c>
      <c r="J114" s="5"/>
      <c r="K114" s="5"/>
    </row>
    <row r="115" spans="1:11" ht="41.25" customHeight="1">
      <c r="A115" s="9" t="s">
        <v>233</v>
      </c>
      <c r="B115" s="7" t="s">
        <v>158</v>
      </c>
      <c r="C115" s="34" t="s">
        <v>177</v>
      </c>
      <c r="D115" s="34" t="s">
        <v>180</v>
      </c>
      <c r="E115" s="58">
        <v>4310700560</v>
      </c>
      <c r="F115" s="34" t="s">
        <v>81</v>
      </c>
      <c r="G115" s="30">
        <f t="shared" si="12"/>
        <v>10</v>
      </c>
      <c r="H115" s="30">
        <f t="shared" si="12"/>
        <v>75</v>
      </c>
      <c r="I115" s="30">
        <f t="shared" si="12"/>
        <v>80</v>
      </c>
      <c r="J115" s="5"/>
      <c r="K115" s="5"/>
    </row>
    <row r="116" spans="1:11" ht="31.5">
      <c r="A116" s="9" t="s">
        <v>234</v>
      </c>
      <c r="B116" s="37" t="s">
        <v>85</v>
      </c>
      <c r="C116" s="38" t="s">
        <v>177</v>
      </c>
      <c r="D116" s="38" t="s">
        <v>180</v>
      </c>
      <c r="E116" s="65">
        <v>4310700560</v>
      </c>
      <c r="F116" s="38" t="s">
        <v>84</v>
      </c>
      <c r="G116" s="30">
        <v>10</v>
      </c>
      <c r="H116" s="64">
        <v>75</v>
      </c>
      <c r="I116" s="64">
        <v>80</v>
      </c>
      <c r="J116" s="5"/>
      <c r="K116" s="5"/>
    </row>
    <row r="117" spans="1:11" ht="94.5">
      <c r="A117" s="9" t="s">
        <v>235</v>
      </c>
      <c r="B117" s="7" t="s">
        <v>211</v>
      </c>
      <c r="C117" s="34" t="s">
        <v>177</v>
      </c>
      <c r="D117" s="34" t="s">
        <v>180</v>
      </c>
      <c r="E117" s="58"/>
      <c r="F117" s="34"/>
      <c r="G117" s="40">
        <f aca="true" t="shared" si="13" ref="G117:I118">G118</f>
        <v>250</v>
      </c>
      <c r="H117" s="40">
        <f t="shared" si="13"/>
        <v>220</v>
      </c>
      <c r="I117" s="40">
        <f t="shared" si="13"/>
        <v>256</v>
      </c>
      <c r="J117" s="5"/>
      <c r="K117" s="5"/>
    </row>
    <row r="118" spans="1:11" ht="39" customHeight="1">
      <c r="A118" s="9" t="s">
        <v>236</v>
      </c>
      <c r="B118" s="7" t="s">
        <v>158</v>
      </c>
      <c r="C118" s="38" t="s">
        <v>177</v>
      </c>
      <c r="D118" s="38" t="s">
        <v>180</v>
      </c>
      <c r="E118" s="65">
        <v>4310800570</v>
      </c>
      <c r="F118" s="38"/>
      <c r="G118" s="30">
        <f t="shared" si="13"/>
        <v>250</v>
      </c>
      <c r="H118" s="30">
        <f t="shared" si="13"/>
        <v>220</v>
      </c>
      <c r="I118" s="30">
        <f t="shared" si="13"/>
        <v>256</v>
      </c>
      <c r="J118" s="5"/>
      <c r="K118" s="5"/>
    </row>
    <row r="119" spans="1:11" ht="43.5" customHeight="1">
      <c r="A119" s="9" t="s">
        <v>237</v>
      </c>
      <c r="B119" s="37" t="s">
        <v>85</v>
      </c>
      <c r="C119" s="38" t="s">
        <v>177</v>
      </c>
      <c r="D119" s="38" t="s">
        <v>180</v>
      </c>
      <c r="E119" s="65">
        <v>4310800570</v>
      </c>
      <c r="F119" s="38"/>
      <c r="G119" s="30">
        <v>250</v>
      </c>
      <c r="H119" s="64">
        <v>220</v>
      </c>
      <c r="I119" s="64">
        <v>256</v>
      </c>
      <c r="J119" s="5"/>
      <c r="K119" s="5"/>
    </row>
    <row r="120" spans="1:11" ht="15.75">
      <c r="A120" s="9"/>
      <c r="B120" s="37"/>
      <c r="C120" s="38"/>
      <c r="D120" s="38"/>
      <c r="E120" s="58"/>
      <c r="F120" s="38"/>
      <c r="G120" s="30"/>
      <c r="H120" s="64"/>
      <c r="I120" s="64"/>
      <c r="J120" s="5"/>
      <c r="K120" s="5"/>
    </row>
    <row r="121" spans="1:11" ht="17.25" customHeight="1">
      <c r="A121" s="6" t="s">
        <v>23</v>
      </c>
      <c r="B121" s="25" t="s">
        <v>75</v>
      </c>
      <c r="C121" s="76" t="s">
        <v>183</v>
      </c>
      <c r="D121" s="26" t="s">
        <v>171</v>
      </c>
      <c r="E121" s="78"/>
      <c r="F121" s="78"/>
      <c r="G121" s="29">
        <f>G122</f>
        <v>2418.5</v>
      </c>
      <c r="H121" s="29">
        <f>H122</f>
        <v>2059</v>
      </c>
      <c r="I121" s="29">
        <f>I122</f>
        <v>2338.5</v>
      </c>
      <c r="J121" s="5"/>
      <c r="K121" s="5"/>
    </row>
    <row r="122" spans="1:11" ht="15.75">
      <c r="A122" s="89" t="s">
        <v>24</v>
      </c>
      <c r="B122" s="93" t="s">
        <v>8</v>
      </c>
      <c r="C122" s="51" t="s">
        <v>183</v>
      </c>
      <c r="D122" s="91" t="s">
        <v>170</v>
      </c>
      <c r="E122" s="96"/>
      <c r="F122" s="96"/>
      <c r="G122" s="92">
        <f>G123+G126+G129</f>
        <v>2418.5</v>
      </c>
      <c r="H122" s="92">
        <f>H123+H126+H129</f>
        <v>2059</v>
      </c>
      <c r="I122" s="92">
        <f>I123+I126+I129</f>
        <v>2338.5</v>
      </c>
      <c r="J122" s="5"/>
      <c r="K122" s="5"/>
    </row>
    <row r="123" spans="1:11" ht="90.75" customHeight="1">
      <c r="A123" s="9" t="s">
        <v>37</v>
      </c>
      <c r="B123" s="43" t="s">
        <v>212</v>
      </c>
      <c r="C123" s="34" t="s">
        <v>183</v>
      </c>
      <c r="D123" s="20" t="s">
        <v>170</v>
      </c>
      <c r="E123" s="58">
        <v>4500100200</v>
      </c>
      <c r="F123" s="66"/>
      <c r="G123" s="11">
        <f>G125</f>
        <v>500</v>
      </c>
      <c r="H123" s="11">
        <f>H125</f>
        <v>570</v>
      </c>
      <c r="I123" s="11">
        <f>I125</f>
        <v>639</v>
      </c>
      <c r="J123" s="5"/>
      <c r="K123" s="5"/>
    </row>
    <row r="124" spans="1:11" ht="36.75" customHeight="1">
      <c r="A124" s="9" t="s">
        <v>38</v>
      </c>
      <c r="B124" s="85" t="s">
        <v>158</v>
      </c>
      <c r="C124" s="34" t="s">
        <v>183</v>
      </c>
      <c r="D124" s="20" t="s">
        <v>170</v>
      </c>
      <c r="E124" s="58">
        <v>4500100200</v>
      </c>
      <c r="F124" s="66">
        <v>200</v>
      </c>
      <c r="G124" s="11">
        <f>G125</f>
        <v>500</v>
      </c>
      <c r="H124" s="11">
        <f>H125</f>
        <v>570</v>
      </c>
      <c r="I124" s="11">
        <f>I125</f>
        <v>639</v>
      </c>
      <c r="J124" s="5"/>
      <c r="K124" s="5"/>
    </row>
    <row r="125" spans="1:11" ht="38.25" customHeight="1">
      <c r="A125" s="32" t="s">
        <v>39</v>
      </c>
      <c r="B125" s="86" t="s">
        <v>85</v>
      </c>
      <c r="C125" s="38" t="s">
        <v>183</v>
      </c>
      <c r="D125" s="38" t="s">
        <v>170</v>
      </c>
      <c r="E125" s="65">
        <v>4500100200</v>
      </c>
      <c r="F125" s="65">
        <v>240</v>
      </c>
      <c r="G125" s="12">
        <v>500</v>
      </c>
      <c r="H125" s="12">
        <v>570</v>
      </c>
      <c r="I125" s="12">
        <v>639</v>
      </c>
      <c r="J125" s="5"/>
      <c r="K125" s="5"/>
    </row>
    <row r="126" spans="1:11" ht="72.75" customHeight="1">
      <c r="A126" s="32" t="s">
        <v>137</v>
      </c>
      <c r="B126" s="43" t="s">
        <v>213</v>
      </c>
      <c r="C126" s="34" t="s">
        <v>183</v>
      </c>
      <c r="D126" s="34" t="s">
        <v>170</v>
      </c>
      <c r="E126" s="58">
        <v>4500200560</v>
      </c>
      <c r="F126" s="58"/>
      <c r="G126" s="40">
        <f aca="true" t="shared" si="14" ref="G126:I127">G127</f>
        <v>1490</v>
      </c>
      <c r="H126" s="40">
        <f t="shared" si="14"/>
        <v>1060</v>
      </c>
      <c r="I126" s="40">
        <f t="shared" si="14"/>
        <v>1230</v>
      </c>
      <c r="J126" s="5"/>
      <c r="K126" s="5"/>
    </row>
    <row r="127" spans="1:11" ht="31.5" customHeight="1">
      <c r="A127" s="32" t="s">
        <v>138</v>
      </c>
      <c r="B127" s="85" t="s">
        <v>158</v>
      </c>
      <c r="C127" s="34" t="s">
        <v>183</v>
      </c>
      <c r="D127" s="34" t="s">
        <v>170</v>
      </c>
      <c r="E127" s="58">
        <v>4500200560</v>
      </c>
      <c r="F127" s="58">
        <v>200</v>
      </c>
      <c r="G127" s="12">
        <f t="shared" si="14"/>
        <v>1490</v>
      </c>
      <c r="H127" s="12">
        <f t="shared" si="14"/>
        <v>1060</v>
      </c>
      <c r="I127" s="12">
        <f t="shared" si="14"/>
        <v>1230</v>
      </c>
      <c r="J127" s="5"/>
      <c r="K127" s="5"/>
    </row>
    <row r="128" spans="1:11" ht="31.5" customHeight="1">
      <c r="A128" s="32" t="s">
        <v>53</v>
      </c>
      <c r="B128" s="86" t="s">
        <v>85</v>
      </c>
      <c r="C128" s="21" t="s">
        <v>183</v>
      </c>
      <c r="D128" s="21" t="s">
        <v>170</v>
      </c>
      <c r="E128" s="65">
        <v>4500200560</v>
      </c>
      <c r="F128" s="64">
        <v>240</v>
      </c>
      <c r="G128" s="12">
        <f>990+500</f>
        <v>1490</v>
      </c>
      <c r="H128" s="12">
        <v>1060</v>
      </c>
      <c r="I128" s="12">
        <v>1230</v>
      </c>
      <c r="J128" s="5"/>
      <c r="K128" s="5"/>
    </row>
    <row r="129" spans="1:11" ht="71.25" customHeight="1">
      <c r="A129" s="32" t="s">
        <v>139</v>
      </c>
      <c r="B129" s="43" t="s">
        <v>214</v>
      </c>
      <c r="C129" s="34" t="s">
        <v>183</v>
      </c>
      <c r="D129" s="34" t="s">
        <v>170</v>
      </c>
      <c r="E129" s="58">
        <v>4500300210</v>
      </c>
      <c r="F129" s="64"/>
      <c r="G129" s="40">
        <f aca="true" t="shared" si="15" ref="G129:I130">G130</f>
        <v>428.5</v>
      </c>
      <c r="H129" s="40">
        <f t="shared" si="15"/>
        <v>429</v>
      </c>
      <c r="I129" s="40">
        <f t="shared" si="15"/>
        <v>469.5</v>
      </c>
      <c r="J129" s="5"/>
      <c r="K129" s="5"/>
    </row>
    <row r="130" spans="1:11" ht="31.5" customHeight="1">
      <c r="A130" s="32" t="s">
        <v>140</v>
      </c>
      <c r="B130" s="7" t="s">
        <v>158</v>
      </c>
      <c r="C130" s="21" t="s">
        <v>183</v>
      </c>
      <c r="D130" s="21" t="s">
        <v>170</v>
      </c>
      <c r="E130" s="58">
        <v>4500300210</v>
      </c>
      <c r="F130" s="65">
        <v>200</v>
      </c>
      <c r="G130" s="12">
        <f t="shared" si="15"/>
        <v>428.5</v>
      </c>
      <c r="H130" s="12">
        <f t="shared" si="15"/>
        <v>429</v>
      </c>
      <c r="I130" s="12">
        <f t="shared" si="15"/>
        <v>469.5</v>
      </c>
      <c r="J130" s="5"/>
      <c r="K130" s="5"/>
    </row>
    <row r="131" spans="1:11" ht="31.5" customHeight="1">
      <c r="A131" s="32" t="s">
        <v>141</v>
      </c>
      <c r="B131" s="37" t="s">
        <v>85</v>
      </c>
      <c r="C131" s="21" t="s">
        <v>183</v>
      </c>
      <c r="D131" s="21" t="s">
        <v>170</v>
      </c>
      <c r="E131" s="65">
        <v>4500300210</v>
      </c>
      <c r="F131" s="64">
        <v>240</v>
      </c>
      <c r="G131" s="12">
        <v>428.5</v>
      </c>
      <c r="H131" s="12">
        <v>429</v>
      </c>
      <c r="I131" s="12">
        <v>469.5</v>
      </c>
      <c r="J131" s="5"/>
      <c r="K131" s="5"/>
    </row>
    <row r="132" spans="1:11" ht="15.75">
      <c r="A132" s="26" t="s">
        <v>54</v>
      </c>
      <c r="B132" s="27" t="s">
        <v>2</v>
      </c>
      <c r="C132" s="76" t="s">
        <v>184</v>
      </c>
      <c r="D132" s="26" t="s">
        <v>171</v>
      </c>
      <c r="E132" s="28"/>
      <c r="F132" s="28"/>
      <c r="G132" s="29">
        <f>G133+G137</f>
        <v>5207.4</v>
      </c>
      <c r="H132" s="29">
        <f>H133+H137</f>
        <v>5356.6</v>
      </c>
      <c r="I132" s="29">
        <f>I133+I137</f>
        <v>5589.3</v>
      </c>
      <c r="J132" s="10"/>
      <c r="K132" s="10"/>
    </row>
    <row r="133" spans="1:11" ht="15.75">
      <c r="A133" s="91" t="s">
        <v>25</v>
      </c>
      <c r="B133" s="108" t="s">
        <v>185</v>
      </c>
      <c r="C133" s="51" t="s">
        <v>184</v>
      </c>
      <c r="D133" s="51" t="s">
        <v>173</v>
      </c>
      <c r="E133" s="109"/>
      <c r="F133" s="51"/>
      <c r="G133" s="92">
        <f>G134</f>
        <v>2127.2999999999997</v>
      </c>
      <c r="H133" s="92">
        <f>H134</f>
        <v>2126.6</v>
      </c>
      <c r="I133" s="92">
        <f>I134</f>
        <v>2211.7</v>
      </c>
      <c r="J133" s="10"/>
      <c r="K133" s="10"/>
    </row>
    <row r="134" spans="1:11" ht="71.25" customHeight="1">
      <c r="A134" s="34" t="s">
        <v>26</v>
      </c>
      <c r="B134" s="14" t="s">
        <v>136</v>
      </c>
      <c r="C134" s="34" t="s">
        <v>184</v>
      </c>
      <c r="D134" s="34" t="s">
        <v>173</v>
      </c>
      <c r="E134" s="33">
        <v>5050100230</v>
      </c>
      <c r="F134" s="34"/>
      <c r="G134" s="11">
        <f>G136</f>
        <v>2127.2999999999997</v>
      </c>
      <c r="H134" s="11">
        <f>H136</f>
        <v>2126.6</v>
      </c>
      <c r="I134" s="11">
        <f>I136</f>
        <v>2211.7</v>
      </c>
      <c r="J134" s="10"/>
      <c r="K134" s="10"/>
    </row>
    <row r="135" spans="1:11" ht="31.5">
      <c r="A135" s="34" t="s">
        <v>71</v>
      </c>
      <c r="B135" s="14" t="s">
        <v>99</v>
      </c>
      <c r="C135" s="34" t="s">
        <v>184</v>
      </c>
      <c r="D135" s="34" t="s">
        <v>173</v>
      </c>
      <c r="E135" s="33">
        <v>5050100230</v>
      </c>
      <c r="F135" s="34" t="s">
        <v>86</v>
      </c>
      <c r="G135" s="11">
        <f>G136</f>
        <v>2127.2999999999997</v>
      </c>
      <c r="H135" s="11">
        <f>H136</f>
        <v>2126.6</v>
      </c>
      <c r="I135" s="11">
        <f>I136</f>
        <v>2211.7</v>
      </c>
      <c r="J135" s="10"/>
      <c r="K135" s="10"/>
    </row>
    <row r="136" spans="1:11" ht="46.5" customHeight="1">
      <c r="A136" s="38" t="s">
        <v>55</v>
      </c>
      <c r="B136" s="37" t="s">
        <v>87</v>
      </c>
      <c r="C136" s="38" t="s">
        <v>184</v>
      </c>
      <c r="D136" s="38" t="s">
        <v>173</v>
      </c>
      <c r="E136" s="39">
        <v>5050100230</v>
      </c>
      <c r="F136" s="21" t="s">
        <v>91</v>
      </c>
      <c r="G136" s="30">
        <f>2044.8+82.4+0.1</f>
        <v>2127.2999999999997</v>
      </c>
      <c r="H136" s="30">
        <v>2126.6</v>
      </c>
      <c r="I136" s="30">
        <v>2211.7</v>
      </c>
      <c r="J136" s="10"/>
      <c r="K136" s="10"/>
    </row>
    <row r="137" spans="1:11" ht="15.75">
      <c r="A137" s="91" t="s">
        <v>63</v>
      </c>
      <c r="B137" s="108" t="s">
        <v>40</v>
      </c>
      <c r="C137" s="51" t="s">
        <v>184</v>
      </c>
      <c r="D137" s="91" t="s">
        <v>176</v>
      </c>
      <c r="E137" s="109"/>
      <c r="F137" s="110"/>
      <c r="G137" s="92">
        <f>G138+G141</f>
        <v>3080.1000000000004</v>
      </c>
      <c r="H137" s="92">
        <f>H138+H141</f>
        <v>3230</v>
      </c>
      <c r="I137" s="92">
        <f>I138+I141</f>
        <v>3377.6000000000004</v>
      </c>
      <c r="J137" s="10"/>
      <c r="K137" s="10"/>
    </row>
    <row r="138" spans="1:11" ht="90" customHeight="1">
      <c r="A138" s="20" t="s">
        <v>109</v>
      </c>
      <c r="B138" s="7" t="s">
        <v>113</v>
      </c>
      <c r="C138" s="20" t="s">
        <v>184</v>
      </c>
      <c r="D138" s="20" t="s">
        <v>176</v>
      </c>
      <c r="E138" s="21" t="s">
        <v>143</v>
      </c>
      <c r="F138" s="18"/>
      <c r="G138" s="11">
        <f>G140</f>
        <v>1495.9</v>
      </c>
      <c r="H138" s="11">
        <f>H140</f>
        <v>1568.7</v>
      </c>
      <c r="I138" s="11">
        <f>I140</f>
        <v>1640.4</v>
      </c>
      <c r="J138" s="10"/>
      <c r="K138" s="10"/>
    </row>
    <row r="139" spans="1:11" ht="31.5" customHeight="1">
      <c r="A139" s="20" t="s">
        <v>110</v>
      </c>
      <c r="B139" s="7" t="s">
        <v>99</v>
      </c>
      <c r="C139" s="20" t="s">
        <v>184</v>
      </c>
      <c r="D139" s="20" t="s">
        <v>176</v>
      </c>
      <c r="E139" s="21" t="s">
        <v>143</v>
      </c>
      <c r="F139" s="18">
        <v>300</v>
      </c>
      <c r="G139" s="11">
        <f>G140</f>
        <v>1495.9</v>
      </c>
      <c r="H139" s="11">
        <f>H140</f>
        <v>1568.7</v>
      </c>
      <c r="I139" s="11">
        <f>I140</f>
        <v>1640.4</v>
      </c>
      <c r="J139" s="10"/>
      <c r="K139" s="10"/>
    </row>
    <row r="140" spans="1:11" ht="31.5">
      <c r="A140" s="38" t="s">
        <v>111</v>
      </c>
      <c r="B140" s="37" t="s">
        <v>87</v>
      </c>
      <c r="C140" s="21" t="s">
        <v>184</v>
      </c>
      <c r="D140" s="38" t="s">
        <v>176</v>
      </c>
      <c r="E140" s="21" t="s">
        <v>143</v>
      </c>
      <c r="F140" s="39">
        <v>310</v>
      </c>
      <c r="G140" s="30">
        <v>1495.9</v>
      </c>
      <c r="H140" s="30">
        <v>1568.7</v>
      </c>
      <c r="I140" s="30">
        <v>1640.4</v>
      </c>
      <c r="J140" s="10"/>
      <c r="K140" s="10"/>
    </row>
    <row r="141" spans="1:11" ht="66.75" customHeight="1">
      <c r="A141" s="20" t="s">
        <v>114</v>
      </c>
      <c r="B141" s="52" t="s">
        <v>115</v>
      </c>
      <c r="C141" s="20" t="s">
        <v>184</v>
      </c>
      <c r="D141" s="20" t="s">
        <v>176</v>
      </c>
      <c r="E141" s="53" t="s">
        <v>144</v>
      </c>
      <c r="F141" s="18"/>
      <c r="G141" s="11">
        <f>G143</f>
        <v>1584.2</v>
      </c>
      <c r="H141" s="11">
        <f>H143</f>
        <v>1661.3</v>
      </c>
      <c r="I141" s="11">
        <f>I143</f>
        <v>1737.2</v>
      </c>
      <c r="J141" s="10"/>
      <c r="K141" s="10"/>
    </row>
    <row r="142" spans="1:11" ht="41.25" customHeight="1">
      <c r="A142" s="21" t="s">
        <v>116</v>
      </c>
      <c r="B142" s="117" t="s">
        <v>99</v>
      </c>
      <c r="C142" s="21" t="s">
        <v>184</v>
      </c>
      <c r="D142" s="21" t="s">
        <v>176</v>
      </c>
      <c r="E142" s="54" t="s">
        <v>144</v>
      </c>
      <c r="F142" s="13">
        <v>300</v>
      </c>
      <c r="G142" s="12">
        <f>G143</f>
        <v>1584.2</v>
      </c>
      <c r="H142" s="12">
        <f>H143</f>
        <v>1661.3</v>
      </c>
      <c r="I142" s="12">
        <f>I143</f>
        <v>1737.2</v>
      </c>
      <c r="J142" s="10"/>
      <c r="K142" s="10"/>
    </row>
    <row r="143" spans="1:11" ht="31.5" customHeight="1">
      <c r="A143" s="21" t="s">
        <v>253</v>
      </c>
      <c r="B143" s="47" t="s">
        <v>99</v>
      </c>
      <c r="C143" s="21" t="s">
        <v>184</v>
      </c>
      <c r="D143" s="21" t="s">
        <v>176</v>
      </c>
      <c r="E143" s="54" t="s">
        <v>144</v>
      </c>
      <c r="F143" s="13">
        <v>320</v>
      </c>
      <c r="G143" s="12">
        <v>1584.2</v>
      </c>
      <c r="H143" s="12">
        <v>1661.3</v>
      </c>
      <c r="I143" s="12">
        <v>1737.2</v>
      </c>
      <c r="J143" s="10"/>
      <c r="K143" s="10"/>
    </row>
    <row r="144" spans="1:11" ht="18.75" customHeight="1">
      <c r="A144" s="26" t="s">
        <v>52</v>
      </c>
      <c r="B144" s="27" t="s">
        <v>5</v>
      </c>
      <c r="C144" s="76" t="s">
        <v>178</v>
      </c>
      <c r="D144" s="26" t="s">
        <v>171</v>
      </c>
      <c r="E144" s="28"/>
      <c r="F144" s="28"/>
      <c r="G144" s="29">
        <f aca="true" t="shared" si="16" ref="G144:I145">G145</f>
        <v>262.8</v>
      </c>
      <c r="H144" s="29">
        <f t="shared" si="16"/>
        <v>288.2</v>
      </c>
      <c r="I144" s="29">
        <f t="shared" si="16"/>
        <v>317</v>
      </c>
      <c r="J144" s="10"/>
      <c r="K144" s="10"/>
    </row>
    <row r="145" spans="1:11" ht="18.75" customHeight="1">
      <c r="A145" s="91" t="s">
        <v>64</v>
      </c>
      <c r="B145" s="108" t="s">
        <v>149</v>
      </c>
      <c r="C145" s="51" t="s">
        <v>178</v>
      </c>
      <c r="D145" s="91" t="s">
        <v>170</v>
      </c>
      <c r="E145" s="111"/>
      <c r="F145" s="111"/>
      <c r="G145" s="92">
        <f t="shared" si="16"/>
        <v>262.8</v>
      </c>
      <c r="H145" s="92">
        <f t="shared" si="16"/>
        <v>288.2</v>
      </c>
      <c r="I145" s="92">
        <f t="shared" si="16"/>
        <v>317</v>
      </c>
      <c r="J145" s="10"/>
      <c r="K145" s="10"/>
    </row>
    <row r="146" spans="1:11" ht="104.25" customHeight="1">
      <c r="A146" s="20" t="s">
        <v>65</v>
      </c>
      <c r="B146" s="88" t="s">
        <v>215</v>
      </c>
      <c r="C146" s="34" t="s">
        <v>178</v>
      </c>
      <c r="D146" s="34" t="s">
        <v>170</v>
      </c>
      <c r="E146" s="33">
        <v>5120000240</v>
      </c>
      <c r="F146" s="33"/>
      <c r="G146" s="11">
        <f>G148</f>
        <v>262.8</v>
      </c>
      <c r="H146" s="11">
        <f>H148</f>
        <v>288.2</v>
      </c>
      <c r="I146" s="11">
        <f>I148</f>
        <v>317</v>
      </c>
      <c r="J146" s="10"/>
      <c r="K146" s="10"/>
    </row>
    <row r="147" spans="1:11" ht="36.75" customHeight="1">
      <c r="A147" s="20" t="s">
        <v>56</v>
      </c>
      <c r="B147" s="7" t="s">
        <v>158</v>
      </c>
      <c r="C147" s="34" t="s">
        <v>178</v>
      </c>
      <c r="D147" s="34" t="s">
        <v>170</v>
      </c>
      <c r="E147" s="33">
        <v>5120000240</v>
      </c>
      <c r="F147" s="33">
        <v>200</v>
      </c>
      <c r="G147" s="11">
        <f>G148</f>
        <v>262.8</v>
      </c>
      <c r="H147" s="11">
        <f>H148</f>
        <v>288.2</v>
      </c>
      <c r="I147" s="11">
        <f>I148</f>
        <v>317</v>
      </c>
      <c r="J147" s="10"/>
      <c r="K147" s="10"/>
    </row>
    <row r="148" spans="1:11" ht="38.25" customHeight="1">
      <c r="A148" s="38" t="s">
        <v>100</v>
      </c>
      <c r="B148" s="37" t="s">
        <v>85</v>
      </c>
      <c r="C148" s="38" t="s">
        <v>178</v>
      </c>
      <c r="D148" s="38" t="s">
        <v>170</v>
      </c>
      <c r="E148" s="39">
        <v>5120000240</v>
      </c>
      <c r="F148" s="39">
        <v>240</v>
      </c>
      <c r="G148" s="30">
        <v>262.8</v>
      </c>
      <c r="H148" s="30">
        <v>288.2</v>
      </c>
      <c r="I148" s="30">
        <v>317</v>
      </c>
      <c r="J148" s="10"/>
      <c r="K148" s="10"/>
    </row>
    <row r="149" spans="1:11" ht="15" customHeight="1">
      <c r="A149" s="21"/>
      <c r="B149" s="22"/>
      <c r="C149" s="21"/>
      <c r="D149" s="21"/>
      <c r="E149" s="13"/>
      <c r="F149" s="13"/>
      <c r="G149" s="12"/>
      <c r="H149" s="12"/>
      <c r="I149" s="12"/>
      <c r="J149" s="10"/>
      <c r="K149" s="10"/>
    </row>
    <row r="150" spans="1:11" ht="17.25" customHeight="1">
      <c r="A150" s="112" t="s">
        <v>66</v>
      </c>
      <c r="B150" s="113" t="s">
        <v>51</v>
      </c>
      <c r="C150" s="102" t="s">
        <v>181</v>
      </c>
      <c r="D150" s="114" t="s">
        <v>171</v>
      </c>
      <c r="E150" s="115"/>
      <c r="F150" s="115"/>
      <c r="G150" s="116">
        <f aca="true" t="shared" si="17" ref="G150:I151">G151</f>
        <v>1005</v>
      </c>
      <c r="H150" s="116">
        <f t="shared" si="17"/>
        <v>1030</v>
      </c>
      <c r="I150" s="116">
        <f t="shared" si="17"/>
        <v>1060</v>
      </c>
      <c r="J150" s="10"/>
      <c r="K150" s="10"/>
    </row>
    <row r="151" spans="1:11" ht="17.25" customHeight="1">
      <c r="A151" s="89" t="s">
        <v>67</v>
      </c>
      <c r="B151" s="93" t="s">
        <v>74</v>
      </c>
      <c r="C151" s="51" t="s">
        <v>181</v>
      </c>
      <c r="D151" s="91" t="s">
        <v>172</v>
      </c>
      <c r="E151" s="106"/>
      <c r="F151" s="106"/>
      <c r="G151" s="92">
        <f t="shared" si="17"/>
        <v>1005</v>
      </c>
      <c r="H151" s="92">
        <f t="shared" si="17"/>
        <v>1030</v>
      </c>
      <c r="I151" s="92">
        <f t="shared" si="17"/>
        <v>1060</v>
      </c>
      <c r="J151" s="10"/>
      <c r="K151" s="10"/>
    </row>
    <row r="152" spans="1:11" ht="90.75" customHeight="1">
      <c r="A152" s="9" t="s">
        <v>68</v>
      </c>
      <c r="B152" s="7" t="s">
        <v>216</v>
      </c>
      <c r="C152" s="34" t="s">
        <v>181</v>
      </c>
      <c r="D152" s="34" t="s">
        <v>172</v>
      </c>
      <c r="E152" s="58">
        <v>4570100250</v>
      </c>
      <c r="F152" s="58"/>
      <c r="G152" s="11">
        <f>G154</f>
        <v>1005</v>
      </c>
      <c r="H152" s="11">
        <f>H154</f>
        <v>1030</v>
      </c>
      <c r="I152" s="11">
        <f>I154</f>
        <v>1060</v>
      </c>
      <c r="J152" s="10"/>
      <c r="K152" s="10"/>
    </row>
    <row r="153" spans="1:11" ht="31.5" customHeight="1">
      <c r="A153" s="9" t="s">
        <v>69</v>
      </c>
      <c r="B153" s="7" t="s">
        <v>158</v>
      </c>
      <c r="C153" s="34" t="s">
        <v>181</v>
      </c>
      <c r="D153" s="34" t="s">
        <v>172</v>
      </c>
      <c r="E153" s="58">
        <v>4570100250</v>
      </c>
      <c r="F153" s="58">
        <v>200</v>
      </c>
      <c r="G153" s="11">
        <f>G154</f>
        <v>1005</v>
      </c>
      <c r="H153" s="11">
        <f>H154</f>
        <v>1030</v>
      </c>
      <c r="I153" s="11">
        <f>I154</f>
        <v>1060</v>
      </c>
      <c r="J153" s="10"/>
      <c r="K153" s="10"/>
    </row>
    <row r="154" spans="1:11" ht="39" customHeight="1">
      <c r="A154" s="8" t="s">
        <v>101</v>
      </c>
      <c r="B154" s="37" t="s">
        <v>85</v>
      </c>
      <c r="C154" s="21" t="s">
        <v>181</v>
      </c>
      <c r="D154" s="21" t="s">
        <v>172</v>
      </c>
      <c r="E154" s="64">
        <v>4570100250</v>
      </c>
      <c r="F154" s="64">
        <v>240</v>
      </c>
      <c r="G154" s="12">
        <f>900+105</f>
        <v>1005</v>
      </c>
      <c r="H154" s="12">
        <v>1030</v>
      </c>
      <c r="I154" s="12">
        <v>1060</v>
      </c>
      <c r="J154" s="10"/>
      <c r="K154" s="10"/>
    </row>
    <row r="155" spans="1:11" ht="39" customHeight="1">
      <c r="A155" s="118"/>
      <c r="B155" s="119"/>
      <c r="C155" s="41"/>
      <c r="D155" s="41"/>
      <c r="E155" s="120"/>
      <c r="F155" s="120"/>
      <c r="G155" s="121"/>
      <c r="H155" s="121"/>
      <c r="I155" s="121"/>
      <c r="J155" s="10"/>
      <c r="K155" s="10"/>
    </row>
    <row r="156" spans="1:11" ht="39" customHeight="1">
      <c r="A156" s="118"/>
      <c r="B156" s="119"/>
      <c r="C156" s="41"/>
      <c r="D156" s="41"/>
      <c r="E156" s="120"/>
      <c r="F156" s="120"/>
      <c r="G156" s="121"/>
      <c r="H156" s="121"/>
      <c r="I156" s="121"/>
      <c r="J156" s="10"/>
      <c r="K156" s="10"/>
    </row>
    <row r="157" spans="1:9" ht="15.75">
      <c r="A157" s="15"/>
      <c r="B157" s="16" t="s">
        <v>157</v>
      </c>
      <c r="C157" s="41"/>
      <c r="D157" s="81"/>
      <c r="E157" s="82"/>
      <c r="G157" s="82" t="s">
        <v>161</v>
      </c>
      <c r="H157" s="83"/>
      <c r="I157" s="83"/>
    </row>
    <row r="158" spans="1:7" ht="15.75">
      <c r="A158" s="15"/>
      <c r="B158" s="16"/>
      <c r="C158" s="41"/>
      <c r="D158" s="81"/>
      <c r="E158" s="82"/>
      <c r="F158" s="82"/>
      <c r="G158" s="82"/>
    </row>
    <row r="160" ht="15.75">
      <c r="G160" s="84"/>
    </row>
  </sheetData>
  <sheetProtection/>
  <mergeCells count="12">
    <mergeCell ref="A13:G13"/>
    <mergeCell ref="G7:I7"/>
    <mergeCell ref="G8:I8"/>
    <mergeCell ref="G9:I9"/>
    <mergeCell ref="B10:H10"/>
    <mergeCell ref="A11:I11"/>
    <mergeCell ref="G1:I1"/>
    <mergeCell ref="G2:I2"/>
    <mergeCell ref="G3:I3"/>
    <mergeCell ref="G4:I4"/>
    <mergeCell ref="G6:I6"/>
    <mergeCell ref="A12:G12"/>
  </mergeCell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2023-03-24T09:07:22Z</cp:lastPrinted>
  <dcterms:created xsi:type="dcterms:W3CDTF">2006-12-21T11:37:10Z</dcterms:created>
  <dcterms:modified xsi:type="dcterms:W3CDTF">2023-05-17T07:54:39Z</dcterms:modified>
  <cp:category/>
  <cp:version/>
  <cp:contentType/>
  <cp:contentStatus/>
</cp:coreProperties>
</file>